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 tabRatio="768" firstSheet="5" activeTab="17"/>
  </bookViews>
  <sheets>
    <sheet name="MIR" sheetId="14" r:id="rId1"/>
    <sheet name="FIN" sheetId="189" r:id="rId2"/>
    <sheet name="PROPOSITO" sheetId="190" r:id="rId3"/>
    <sheet name="COMPONENTE 1" sheetId="192" r:id="rId4"/>
    <sheet name="ACT 1.1" sheetId="41" r:id="rId5"/>
    <sheet name="ACT 1.2" sheetId="186" r:id="rId6"/>
    <sheet name="ACT 1.3" sheetId="187" r:id="rId7"/>
    <sheet name="ACT 1.4" sheetId="149" r:id="rId8"/>
    <sheet name="COMPONENTE 2" sheetId="191" r:id="rId9"/>
    <sheet name="ACT 2.1" sheetId="60" r:id="rId10"/>
    <sheet name="ACT 2.2" sheetId="153" r:id="rId11"/>
    <sheet name="ACT 2.3" sheetId="154" r:id="rId12"/>
    <sheet name="ACT 2.4" sheetId="155" r:id="rId13"/>
    <sheet name="ACT 2.5" sheetId="193" r:id="rId14"/>
    <sheet name="ACT 2.6" sheetId="65" r:id="rId15"/>
    <sheet name="ACT 2.7" sheetId="162" r:id="rId16"/>
    <sheet name="ACT 2.8" sheetId="71" r:id="rId17"/>
    <sheet name="ACT 2.9" sheetId="188" r:id="rId18"/>
  </sheets>
  <externalReferences>
    <externalReference r:id="rId19"/>
  </externalReferences>
  <definedNames>
    <definedName name="_xlnm.Print_Area" localSheetId="4">'ACT 1.1'!$A$1:$Q$29</definedName>
    <definedName name="_xlnm.Print_Area" localSheetId="5">'ACT 1.2'!$A$1:$Q$28</definedName>
    <definedName name="_xlnm.Print_Area" localSheetId="6">'ACT 1.3'!$A$1:$Q$27</definedName>
    <definedName name="_xlnm.Print_Area" localSheetId="7">'ACT 1.4'!$A$1:$Q$30</definedName>
    <definedName name="_xlnm.Print_Area" localSheetId="9">'ACT 2.1'!$A$1:$Q$29</definedName>
    <definedName name="_xlnm.Print_Area" localSheetId="10">'ACT 2.2'!$A$1:$Q$28</definedName>
    <definedName name="_xlnm.Print_Area" localSheetId="11">'ACT 2.3'!$A$1:$Q$31</definedName>
    <definedName name="_xlnm.Print_Area" localSheetId="12">'ACT 2.4'!$A$1:$Q$29</definedName>
    <definedName name="_xlnm.Print_Area" localSheetId="13">'ACT 2.5'!$A$1:$Q$29</definedName>
    <definedName name="_xlnm.Print_Area" localSheetId="14">'ACT 2.6'!$A$1:$Q$27</definedName>
    <definedName name="_xlnm.Print_Area" localSheetId="15">'ACT 2.7'!$A$1:$Q$30</definedName>
    <definedName name="_xlnm.Print_Area" localSheetId="16">'ACT 2.8'!$A$1:$Q$29</definedName>
    <definedName name="_xlnm.Print_Area" localSheetId="17">'ACT 2.9'!$A$1:$Q$29</definedName>
    <definedName name="_xlnm.Print_Area" localSheetId="3">'COMPONENTE 1'!$A$1:$Q$30</definedName>
    <definedName name="_xlnm.Print_Area" localSheetId="8">'COMPONENTE 2'!$A$1:$Q$30</definedName>
    <definedName name="_xlnm.Print_Area" localSheetId="1">FIN!$A$1:$Q$30</definedName>
    <definedName name="_xlnm.Print_Area" localSheetId="0">MIR!$A$1:$L$34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9">'ACT 2.1'!$1:$1</definedName>
    <definedName name="_xlnm.Print_Titles" localSheetId="10">'ACT 2.2'!$1:$1</definedName>
    <definedName name="_xlnm.Print_Titles" localSheetId="11">'ACT 2.3'!$1:$1</definedName>
    <definedName name="_xlnm.Print_Titles" localSheetId="12">'ACT 2.4'!$1:$1</definedName>
    <definedName name="_xlnm.Print_Titles" localSheetId="13">'ACT 2.5'!$1:$1</definedName>
    <definedName name="_xlnm.Print_Titles" localSheetId="14">'ACT 2.6'!$1:$1</definedName>
    <definedName name="_xlnm.Print_Titles" localSheetId="15">'ACT 2.7'!$1:$1</definedName>
    <definedName name="_xlnm.Print_Titles" localSheetId="16">'ACT 2.8'!$1:$1</definedName>
    <definedName name="_xlnm.Print_Titles" localSheetId="17">'ACT 2.9'!$1:$1</definedName>
    <definedName name="_xlnm.Print_Titles" localSheetId="3">'COMPONENTE 1'!$1:$1</definedName>
    <definedName name="_xlnm.Print_Titles" localSheetId="8">'COMPONENTE 2'!$1:$1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55" l="1"/>
  <c r="P16" i="155"/>
  <c r="D12" i="155"/>
  <c r="M25" i="193"/>
  <c r="N24" i="193"/>
  <c r="N23" i="193"/>
  <c r="D17" i="193"/>
  <c r="P16" i="193"/>
  <c r="D12" i="193"/>
  <c r="F8" i="193"/>
  <c r="P7" i="193"/>
  <c r="K7" i="193"/>
  <c r="J7" i="193"/>
  <c r="B7" i="193"/>
  <c r="A7" i="193"/>
  <c r="D17" i="192" l="1"/>
  <c r="P16" i="192"/>
  <c r="D12" i="192"/>
  <c r="M25" i="192"/>
  <c r="N24" i="192"/>
  <c r="N25" i="192" s="1"/>
  <c r="N23" i="192"/>
  <c r="F8" i="192"/>
  <c r="P7" i="192"/>
  <c r="O7" i="192"/>
  <c r="K7" i="192"/>
  <c r="J7" i="192"/>
  <c r="B7" i="192"/>
  <c r="A7" i="192"/>
  <c r="D17" i="191"/>
  <c r="P16" i="191"/>
  <c r="D12" i="191"/>
  <c r="D17" i="190"/>
  <c r="P16" i="190"/>
  <c r="D12" i="190"/>
  <c r="D17" i="189"/>
  <c r="P16" i="189"/>
  <c r="D12" i="189"/>
  <c r="P16" i="41"/>
  <c r="P7" i="191"/>
  <c r="K7" i="191"/>
  <c r="J7" i="191"/>
  <c r="B7" i="191"/>
  <c r="A7" i="191"/>
  <c r="M25" i="191"/>
  <c r="L25" i="191"/>
  <c r="K25" i="191"/>
  <c r="J25" i="191"/>
  <c r="N24" i="191"/>
  <c r="N23" i="191"/>
  <c r="N25" i="191" s="1"/>
  <c r="F8" i="191"/>
  <c r="P16" i="188"/>
  <c r="D17" i="149"/>
  <c r="P16" i="149"/>
  <c r="D12" i="149"/>
  <c r="P7" i="189"/>
  <c r="K7" i="189"/>
  <c r="J7" i="189"/>
  <c r="B7" i="189"/>
  <c r="A7" i="189"/>
  <c r="P7" i="190"/>
  <c r="K7" i="190"/>
  <c r="J7" i="190"/>
  <c r="B7" i="190"/>
  <c r="A7" i="190"/>
  <c r="M24" i="190"/>
  <c r="N24" i="190" s="1"/>
  <c r="M23" i="190"/>
  <c r="N23" i="190" s="1"/>
  <c r="N25" i="190" s="1"/>
  <c r="F8" i="190"/>
  <c r="M25" i="189"/>
  <c r="N24" i="189"/>
  <c r="N23" i="189"/>
  <c r="N25" i="189" s="1"/>
  <c r="F8" i="189"/>
  <c r="M25" i="190" l="1"/>
  <c r="L25" i="41"/>
  <c r="L25" i="149"/>
  <c r="D17" i="71"/>
  <c r="D17" i="188"/>
  <c r="D17" i="65"/>
  <c r="D17" i="154"/>
  <c r="D17" i="153"/>
  <c r="D17" i="187"/>
  <c r="D17" i="186"/>
  <c r="D17" i="41"/>
  <c r="D17" i="162"/>
  <c r="P16" i="162"/>
  <c r="D12" i="65"/>
  <c r="P16" i="154"/>
  <c r="P16" i="153"/>
  <c r="P16" i="187"/>
  <c r="P16" i="186"/>
  <c r="D12" i="188" l="1"/>
  <c r="D12" i="162"/>
  <c r="D12" i="154"/>
  <c r="D12" i="153"/>
  <c r="D12" i="187"/>
  <c r="D12" i="186"/>
  <c r="M25" i="188"/>
  <c r="N24" i="188"/>
  <c r="N23" i="188"/>
  <c r="F8" i="188"/>
  <c r="P7" i="188"/>
  <c r="K7" i="188"/>
  <c r="J7" i="188"/>
  <c r="B7" i="188"/>
  <c r="A7" i="188"/>
  <c r="L25" i="187"/>
  <c r="N24" i="187"/>
  <c r="N23" i="187"/>
  <c r="F8" i="187"/>
  <c r="P7" i="187"/>
  <c r="K7" i="187"/>
  <c r="J7" i="187"/>
  <c r="B7" i="187"/>
  <c r="A7" i="187"/>
  <c r="M25" i="186"/>
  <c r="L25" i="186"/>
  <c r="N24" i="186"/>
  <c r="N23" i="186"/>
  <c r="F8" i="186"/>
  <c r="P7" i="186"/>
  <c r="K7" i="186"/>
  <c r="J7" i="186"/>
  <c r="B7" i="186"/>
  <c r="A7" i="186"/>
  <c r="M25" i="162" l="1"/>
  <c r="N24" i="162"/>
  <c r="N23" i="162"/>
  <c r="F8" i="162"/>
  <c r="P7" i="162"/>
  <c r="K7" i="162"/>
  <c r="J7" i="162"/>
  <c r="B7" i="162"/>
  <c r="A7" i="162"/>
  <c r="M25" i="155"/>
  <c r="N24" i="155"/>
  <c r="N23" i="155"/>
  <c r="F8" i="155"/>
  <c r="P7" i="155"/>
  <c r="K7" i="155"/>
  <c r="J7" i="155"/>
  <c r="B7" i="155"/>
  <c r="A7" i="155"/>
  <c r="M25" i="154"/>
  <c r="N24" i="154"/>
  <c r="N23" i="154"/>
  <c r="F8" i="154"/>
  <c r="P7" i="154"/>
  <c r="K7" i="154"/>
  <c r="J7" i="154"/>
  <c r="B7" i="154"/>
  <c r="A7" i="154"/>
  <c r="M25" i="153"/>
  <c r="N24" i="153"/>
  <c r="N23" i="153"/>
  <c r="F8" i="153"/>
  <c r="P7" i="153"/>
  <c r="K7" i="153"/>
  <c r="J7" i="153"/>
  <c r="B7" i="153"/>
  <c r="A7" i="153"/>
  <c r="N24" i="41" l="1"/>
  <c r="N23" i="41"/>
  <c r="N24" i="149" l="1"/>
  <c r="N23" i="149"/>
  <c r="F8" i="149"/>
  <c r="P7" i="149"/>
  <c r="K7" i="149"/>
  <c r="J7" i="149"/>
  <c r="B7" i="149"/>
  <c r="A7" i="149"/>
  <c r="D17" i="60" l="1"/>
  <c r="P16" i="71" l="1"/>
  <c r="D12" i="71"/>
  <c r="M25" i="71"/>
  <c r="N24" i="71"/>
  <c r="N23" i="71"/>
  <c r="F8" i="71"/>
  <c r="P7" i="71"/>
  <c r="K7" i="71"/>
  <c r="J7" i="71"/>
  <c r="B7" i="71"/>
  <c r="A7" i="71"/>
  <c r="P16" i="65"/>
  <c r="M25" i="65"/>
  <c r="N24" i="65"/>
  <c r="N23" i="65"/>
  <c r="F8" i="65"/>
  <c r="P7" i="65"/>
  <c r="K7" i="65"/>
  <c r="J7" i="65"/>
  <c r="B7" i="65"/>
  <c r="A7" i="65"/>
  <c r="P16" i="60"/>
  <c r="D12" i="60"/>
  <c r="M25" i="60"/>
  <c r="N24" i="60"/>
  <c r="N23" i="60"/>
  <c r="F8" i="60"/>
  <c r="P7" i="60"/>
  <c r="K7" i="60"/>
  <c r="J7" i="60"/>
  <c r="B7" i="60"/>
  <c r="A7" i="60"/>
  <c r="M25" i="41"/>
  <c r="D12" i="41"/>
  <c r="F8" i="41" l="1"/>
  <c r="P7" i="41" l="1"/>
  <c r="K7" i="41"/>
  <c r="J7" i="41"/>
  <c r="B7" i="41"/>
  <c r="A7" i="41"/>
</calcChain>
</file>

<file path=xl/sharedStrings.xml><?xml version="1.0" encoding="utf-8"?>
<sst xmlns="http://schemas.openxmlformats.org/spreadsheetml/2006/main" count="969" uniqueCount="223">
  <si>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</si>
  <si>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</si>
  <si>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</si>
  <si>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</si>
  <si>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</si>
  <si>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</si>
  <si>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</si>
  <si>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</si>
  <si>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</si>
  <si>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</si>
  <si>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</si>
  <si>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</si>
  <si>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</si>
  <si>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</si>
  <si>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</si>
  <si>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</si>
  <si>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</si>
  <si>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</si>
  <si>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</si>
  <si>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</si>
  <si>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</si>
  <si>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</si>
  <si>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</si>
  <si>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</si>
  <si>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</si>
  <si>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</si>
  <si>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</si>
  <si>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</si>
  <si>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</si>
  <si>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</si>
  <si>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</si>
  <si>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</si>
  <si>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</si>
  <si>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</si>
  <si>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</si>
  <si>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</si>
  <si>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t>MEDIOS DE VERIFICACIÓN</t>
  </si>
  <si>
    <t>SUPUESTOS</t>
  </si>
  <si>
    <t>Frecuencia de medición</t>
  </si>
  <si>
    <t>Actividad 1.1</t>
  </si>
  <si>
    <t>Actividad 2.1</t>
  </si>
  <si>
    <t>Actividad 2.2</t>
  </si>
  <si>
    <t>Eficacia</t>
  </si>
  <si>
    <t>Porcentaje</t>
  </si>
  <si>
    <t>NA</t>
  </si>
  <si>
    <t>Ascendente</t>
  </si>
  <si>
    <t>Estrategico</t>
  </si>
  <si>
    <t>Metas</t>
  </si>
  <si>
    <t>Acumulable</t>
  </si>
  <si>
    <t>Gestión</t>
  </si>
  <si>
    <t xml:space="preserve">Porcentaje  </t>
  </si>
  <si>
    <t>Propósito = Programa P.</t>
  </si>
  <si>
    <t>Componente 1 = Subprograma</t>
  </si>
  <si>
    <t>Componente 2 = Subprograma</t>
  </si>
  <si>
    <t>Objetivo estratégico del fondo federal</t>
  </si>
  <si>
    <t>MATRIZ DE INDICADORES DE RESULTADOS DE FONDOS FEDERALES QURE RECIBE EL MUNICIPIO DE GUAYMAS</t>
  </si>
  <si>
    <t>FORTALECIMIENTO DEL DESEMPEÑO EN MATERIA DE SEGURIDAD PÚBLICA</t>
  </si>
  <si>
    <t xml:space="preserve">Porcentaje </t>
  </si>
  <si>
    <t>Actividad 2.3</t>
  </si>
  <si>
    <t>Actividad 2.4</t>
  </si>
  <si>
    <t>1</t>
  </si>
  <si>
    <t>Seguridad y protección para todos los ciudadanos</t>
  </si>
  <si>
    <t>11</t>
  </si>
  <si>
    <t>Jefatura de Policía Preventiva y Tránsito Municipal</t>
  </si>
  <si>
    <t>Servicios con terceros subcontratados.</t>
  </si>
  <si>
    <t>Actividad 1.2</t>
  </si>
  <si>
    <t>Actividad 1.3</t>
  </si>
  <si>
    <t>Informe trimestral sobre movimientos en cuentas bancarias productivas específicas, el ejercicio, destino y resultados obtenidos de los recursos de FORTASEG.</t>
  </si>
  <si>
    <t>Corporaciones de Seguridad Pública profesionales y capacitadas.</t>
  </si>
  <si>
    <t>Elementos policiacos en activo evaluados.</t>
  </si>
  <si>
    <t>Uniformes para elementos policiacos adquiridos.</t>
  </si>
  <si>
    <t>Equipamiento de defensa para elementos policiacos adquirido.</t>
  </si>
  <si>
    <t>Proyectos de prevención de violencia evaluados y con seguimiento.</t>
  </si>
  <si>
    <t>Equipamiento de cómputo adquirido.</t>
  </si>
  <si>
    <t>Equipos de radiocomunicación adquiridos.</t>
  </si>
  <si>
    <t>Porcentaje de cumplimiento de evaluaciones a elementos policiacos en activo.</t>
  </si>
  <si>
    <t>Porcentaje de cumplimiento de adquisición de equipamiento para defensa de elementos policiacos.</t>
  </si>
  <si>
    <t>Porcentaje de cumplimiento de adquisición de uniformes para elementos policiacos.</t>
  </si>
  <si>
    <t>Porcentaje de cumplimiento de seguimiento y evaluación de proyectos de prevención de violencia.</t>
  </si>
  <si>
    <t>Porcentaje de cumplimiento de adquisición de equipamiento de cómputo.</t>
  </si>
  <si>
    <t>Porcentaje de cumplimiento de adquisición de equipos de radiocomunicación.</t>
  </si>
  <si>
    <t>Trimestral</t>
  </si>
  <si>
    <t>Mide el porcentaje de cumplimiento de evaluaciones a elementos policiacos en activo.</t>
  </si>
  <si>
    <t>Evaluación</t>
  </si>
  <si>
    <t>Evaluaciones a elementos policiacos en activo realizadas.</t>
  </si>
  <si>
    <t>(Evaluaciones a elementos policiacos en activo realizadas/Evaluaciones a elementos en activo programadas a realizar)*100</t>
  </si>
  <si>
    <t>Evaluaciones a elementos policiacos en activo programadas a realizar.</t>
  </si>
  <si>
    <t>Procesos de formación a elementos policiacos realizados.</t>
  </si>
  <si>
    <t>Porcentaje de cumplimiento de realización de procesos de formación a elementos policiacos.</t>
  </si>
  <si>
    <t>Mide el porcentaje de cumplimiento de realización de procesos de formación a elementos policiacos.</t>
  </si>
  <si>
    <t>(Procesos de formación a elementos policiacos realizados/Procesos de formación a elementos policiacos programados a realizar)*100</t>
  </si>
  <si>
    <t>Procesos de formación a elementos policiacos programados a realzar.</t>
  </si>
  <si>
    <t>Procesos</t>
  </si>
  <si>
    <t>Porcentaje de cumplimiento de subcontratación de servicios con terceros.</t>
  </si>
  <si>
    <t>Mide el porcentaje de cumplimiento de subcontratación de servicios con terceros.</t>
  </si>
  <si>
    <t>(Servicios con terceros subcontratados/Servicios con terceros programados a subcontratar)*100</t>
  </si>
  <si>
    <t>Servicios con terceros programados a subcontratar.</t>
  </si>
  <si>
    <t>Servicios</t>
  </si>
  <si>
    <t>IDENTIFICACIÓN DEL FONDO FEDERAL</t>
  </si>
  <si>
    <t>Mide el porcentaje de cumplimiento de adquisición de uniformes para elementos policiacos.</t>
  </si>
  <si>
    <t>(Uniformes adquiridos/Uniformes programados a adquirir)*100</t>
  </si>
  <si>
    <t>Uniformes adquiridos.</t>
  </si>
  <si>
    <t>Uniformes programados a adquirir,</t>
  </si>
  <si>
    <t>Uniformes</t>
  </si>
  <si>
    <t>(Equipamiento de defensa adquirida/Equipamiento de defensa programada a adquirir)*100</t>
  </si>
  <si>
    <t>Mide el porcentaje de cumplimiento de adquisición de equipamiento de defensa para elementos policiacos.</t>
  </si>
  <si>
    <t>Equipamiento de defensa adquirido.</t>
  </si>
  <si>
    <t>Equipamiento de defensa programado a adquirir.</t>
  </si>
  <si>
    <t>Equipamiento de defensa</t>
  </si>
  <si>
    <t>Mide el porcentaje de cumplimiento de adquisición de unidades motrices para elementos policiacos.</t>
  </si>
  <si>
    <t>(Unidades motrices adquiridas/Unidades motrices programadas a adquirir)*100</t>
  </si>
  <si>
    <t>Unidades motrices adquiridas.</t>
  </si>
  <si>
    <t>Unidades motrices programadas a adquirir.</t>
  </si>
  <si>
    <t>Unidades motrices</t>
  </si>
  <si>
    <t>(Obras de infraestructura realizadas/Obras de infraestructura programadas a realizar)*100</t>
  </si>
  <si>
    <t>Obras de infraestructura en instituciones de Seguridad Pública realizadas.</t>
  </si>
  <si>
    <t>Porcentaje de cumplimiento de realización de obras de infraestructura en instituciones de Seguridad Pública.</t>
  </si>
  <si>
    <t>Mide el porcentaje de cumplimiento de realización de obras de infraestructura en instituciones de Seguridad Pública.</t>
  </si>
  <si>
    <t>Obras de infraestructura realizadas.</t>
  </si>
  <si>
    <t>Obras de infraestructura programadas a realizar.</t>
  </si>
  <si>
    <t>Obras</t>
  </si>
  <si>
    <t>Proyectos de prevención de violencia realizados.</t>
  </si>
  <si>
    <t>Porcentaje de cumplimiento de realización de proyectos de prevención de violencia.</t>
  </si>
  <si>
    <t>Mide el porcentaje de cumplimiento de realización de proyectos de prevención de violencia.</t>
  </si>
  <si>
    <t>(Proyectos de prevención de violencia realizados/Proyectos de prevención de violencia programados a realizar)*100</t>
  </si>
  <si>
    <t>Proyectos de prevención de violencia programados a realizar.</t>
  </si>
  <si>
    <t>Proyectos</t>
  </si>
  <si>
    <t>Mide el porcentaje de cumplimiento de seguimiento y evaluación a proyectos de prevención de violencia.</t>
  </si>
  <si>
    <t>(Proyectos de prevención de violencia con seguimiento y evaluación/Proyectos de prevención de violencia programados a seguir y evaluar)*100</t>
  </si>
  <si>
    <t>Proyectos de prevención de violencia con seguimiento y evaluación.</t>
  </si>
  <si>
    <t>Proyectos de prevención de violencia programados a seguir y evaluar.</t>
  </si>
  <si>
    <t>Mide el porcentaje de cumplimiento de adquisición de equipamiento de cómputo.</t>
  </si>
  <si>
    <t>(Equipamiento de cómputo adquirido/Equipamiento de cómputo programado a adquirir)*100</t>
  </si>
  <si>
    <t>Equipamiento de cómputo programado a adquirir.</t>
  </si>
  <si>
    <t>Mide el porcentaje de cumplimiento de adquisición de equipos de radiocomunicación.</t>
  </si>
  <si>
    <t>(Equipos de radiocomunicación adquiridos/Equipos de radiocomunicación programados a adquirir)*100</t>
  </si>
  <si>
    <t>Equipos de radiocomunicación programados a adquirir.</t>
  </si>
  <si>
    <t>Equipamiento de cómputo</t>
  </si>
  <si>
    <t>Equipo de radiocomunicación</t>
  </si>
  <si>
    <t>Mide el porcentaje de cumplimiento de realización de programas de mejora de condiciones laborales.</t>
  </si>
  <si>
    <t>Programas de mejoras de condiciones laborales realizado.</t>
  </si>
  <si>
    <t>Porcentaje de cumplimiento de realización de programas de mejoras de condiciones laborales.</t>
  </si>
  <si>
    <t>(Programas de mejoras de condiciones laborales realizados/Programas de mejoras de condiciones laborales programados a realizar)*100</t>
  </si>
  <si>
    <t>Programas de mejoras de condiciones laborales realizados.</t>
  </si>
  <si>
    <t>Programas de mejoras de condiciones laborales programados a realizar.</t>
  </si>
  <si>
    <t>Programa</t>
  </si>
  <si>
    <t>Las condiciones sanitarias permiten realizar eventos multitudinarios.</t>
  </si>
  <si>
    <t>La capacidad de las instituciones de Seguridad Pública permite dar seguimiento y evaluar los proyectos.</t>
  </si>
  <si>
    <t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t>
  </si>
  <si>
    <t>Se reciben recursos federales para la realización de programas de mejoras de condiciones laborales.</t>
  </si>
  <si>
    <t>Anual</t>
  </si>
  <si>
    <t>Disminución del índice de delitos del ámbito de la Policía Municipal en Guaymas por suficiente desempeño de las y los policías en materia de seguridad pública.</t>
  </si>
  <si>
    <t>Se reciben recursos federales para capacitar y profesionalizar a los elementos policiacos.</t>
  </si>
  <si>
    <t>Se reciben recursos federales para evaluar a elementos policiacos en activo.</t>
  </si>
  <si>
    <t>Se reciben recursos federales para realizar procesos de formación a elementos policiacos.</t>
  </si>
  <si>
    <t>Se reciben recursos federales para la subcontratación de servicios con terceros.</t>
  </si>
  <si>
    <t>Se reciben recursos federales para la adquisición de uniformes para elementos policiacos.</t>
  </si>
  <si>
    <t>Se reciben recursos federales para la adquisición de equipamiento de defensa para elementos policiacos.</t>
  </si>
  <si>
    <t>Se reciben recursos federales para la adquisición de unidades motrices para elementos policiacos.</t>
  </si>
  <si>
    <t>Se reciben recursos federales para la realización de obras de infraestructura en instituciones de Seguridad Pública.</t>
  </si>
  <si>
    <t>Se reciben recursos federales para la adquisicón de equipamiento de cómputo.</t>
  </si>
  <si>
    <t>Se reciben recursos federales para la adquisicón de equipos de radiocomunicación.</t>
  </si>
  <si>
    <t>Tasa de variación anual porcentual de la Calificación de la percepción ciudadana del servicio de la policía municipal de Guaymas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</si>
  <si>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</si>
  <si>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</si>
  <si>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>SEGURIDAD</t>
  </si>
  <si>
    <t>Mide la variación anual de la calificación de la percepción ciudadana del servicio de la policía municipal de Guaymas</t>
  </si>
  <si>
    <t>((Calificación del servicio de policia ejercicio actual  - Calificación del servicio de policia ejercicio anterior) / Calificación del servicio de policia ejercicio anterior) * 100</t>
  </si>
  <si>
    <t xml:space="preserve">Tasa de variación    </t>
  </si>
  <si>
    <t>Calificación</t>
  </si>
  <si>
    <t>No acumulable</t>
  </si>
  <si>
    <t>La máxima calificacion sería 10</t>
  </si>
  <si>
    <t>Tasa de variación de delitos por cada 10,000 habitantes</t>
  </si>
  <si>
    <t>Estadísticas Sonora.gob.mx</t>
  </si>
  <si>
    <t>Mide la variación porcentual anual de la tasa de delitos por cada 10,000 habitantes</t>
  </si>
  <si>
    <t>((Tasa de delitos por cada 10,000 habitantes 2020 - Tasa de delitos por cada 10,000 habitantes 2019) / Tasa de delitos por cada 10,000 habitantes 2019) * 100</t>
  </si>
  <si>
    <t xml:space="preserve">Tasa de variación   </t>
  </si>
  <si>
    <t>Descendente</t>
  </si>
  <si>
    <t>Tasa de delitos por cada 10,000 habitantes 2020</t>
  </si>
  <si>
    <t>Tasa de deiltos</t>
  </si>
  <si>
    <t>Se considera el promedio de: Tasa de homicidios = 5.20, robo de vehículos = 4.65, robo a comercio = 0.45</t>
  </si>
  <si>
    <t>Tasa de delitos por cada 10,000 habitantes 2019</t>
  </si>
  <si>
    <t>Se consideran el promedio de: Tasa de homicidios = 6.34, robo de vehículos = 5.86, robo a comercio = 0.65</t>
  </si>
  <si>
    <t>Actividad 1.4</t>
  </si>
  <si>
    <t>Dismunición de delitos mediante el servicio de vigilancia otorgado con el correcto desempeño de la seguridad pública y de la función policial</t>
  </si>
  <si>
    <t>Tasa de variación anual de la cantidad de delitos</t>
  </si>
  <si>
    <t>Registros de la Unidad de análisis de la Secretaría de Seguridad Pública de Guaymas</t>
  </si>
  <si>
    <t>Contar con la tecnologias, unidades, personal y  medios para la correcta ejecucción de las actividades, y la disposición y participación de la ciudadanía</t>
  </si>
  <si>
    <t>Actividad 2.5</t>
  </si>
  <si>
    <t>Actividad 2.6</t>
  </si>
  <si>
    <t>Actividad 2.7</t>
  </si>
  <si>
    <t>Actividad 2.8</t>
  </si>
  <si>
    <t xml:space="preserve">Mide la variación anual porcentual del número de delitos </t>
  </si>
  <si>
    <t>((Delitos en 2020 - Delitos en 2019) / Delitos 2019) * 100</t>
  </si>
  <si>
    <t>Tasa de variación</t>
  </si>
  <si>
    <t>Delitos en 2020</t>
  </si>
  <si>
    <t>Delitos</t>
  </si>
  <si>
    <t>Incluye homicidio dolosos + robo a casa habitación + robo a comercios + robe de vehículos</t>
  </si>
  <si>
    <t>Delitos en 2019</t>
  </si>
  <si>
    <t>Calificación del servicio de policia ejercicio actual.</t>
  </si>
  <si>
    <t>Calificación del servicio de policia ejercicio anterior.</t>
  </si>
  <si>
    <t>Tasa de variación anual de policias por cada 1,000 habitantes</t>
  </si>
  <si>
    <t>Mide la variación anual del número de policias por cada 1,000 habitantes</t>
  </si>
  <si>
    <t>((Policías por 1,000 habitantes en 2020 - Policías por 1,000 habitantes en 2019) / Policías por 1,000 habitantes en 2019) * 100</t>
  </si>
  <si>
    <t xml:space="preserve">Tasa de variación  </t>
  </si>
  <si>
    <t xml:space="preserve">Policías por 1,000 habitantes en 2020 </t>
  </si>
  <si>
    <t>Tasa de polícias</t>
  </si>
  <si>
    <t>Policías por 1,000 habitantes en 2019</t>
  </si>
  <si>
    <t>N/A</t>
  </si>
  <si>
    <t>Unidades motrices para elementos policiacos adquiridas.</t>
  </si>
  <si>
    <t>Actividad 2.9</t>
  </si>
  <si>
    <t>Equipamiento para unidades motrices (cascos para motociclista y sistemas de grabación portatil en patrullas)</t>
  </si>
  <si>
    <t>Porcentaje de cumplimiento de adquisición de equipamiento para unidades motrices.</t>
  </si>
  <si>
    <t>Se reciben recursos federales para la adquisición de equipamiento para unidades motrices.</t>
  </si>
  <si>
    <t>Porcentaje de cumplimiento de adquisición de unidades motrices  para elementos policiacos.</t>
  </si>
  <si>
    <t>Mide el porcentaje de cumplimiento de adquisición de equipamiento para unidades motrices.</t>
  </si>
  <si>
    <t>(Equipamiento para unidades adquirido/Equipamienti para unidades programado a adquirir)*100</t>
  </si>
  <si>
    <t>Equipamiento para unidades adquirido.</t>
  </si>
  <si>
    <t>Equipamiento para unidades programado a adquirir.</t>
  </si>
  <si>
    <t>Artículos</t>
  </si>
  <si>
    <t>Se tiene programado adquirir 20 cascos para motociclista y 30 sistemas de grabación portátil en patrulla.</t>
  </si>
  <si>
    <t>C. ANDRES HUMBERTO CANO AHUIR</t>
  </si>
  <si>
    <t>C.LCP.CELIDA BOTELLO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</si>
</sst>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7" x14ac:knownFonts="1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9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4" fillId="9" borderId="2" xfId="0" applyNumberFormat="1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5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3" fillId="8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2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43" fontId="6" fillId="2" borderId="2" xfId="2" applyFont="1" applyFill="1" applyBorder="1" applyAlignment="1">
      <alignment vertical="center"/>
    </xf>
    <xf numFmtId="2" fontId="6" fillId="0" borderId="2" xfId="1" applyNumberFormat="1" applyFont="1" applyFill="1" applyBorder="1" applyAlignment="1">
      <alignment vertical="center"/>
    </xf>
    <xf numFmtId="43" fontId="6" fillId="0" borderId="2" xfId="2" applyFont="1" applyFill="1" applyBorder="1" applyAlignment="1">
      <alignment vertical="center" wrapText="1"/>
    </xf>
    <xf numFmtId="43" fontId="6" fillId="2" borderId="2" xfId="2" applyNumberFormat="1" applyFont="1" applyFill="1" applyBorder="1" applyAlignment="1">
      <alignment vertical="center"/>
    </xf>
    <xf numFmtId="165" fontId="6" fillId="2" borderId="2" xfId="2" applyNumberFormat="1" applyFont="1" applyFill="1" applyBorder="1" applyAlignment="1">
      <alignment vertical="center"/>
    </xf>
    <xf numFmtId="2" fontId="6" fillId="0" borderId="2" xfId="1" applyNumberFormat="1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vertical="center"/>
    </xf>
    <xf numFmtId="2" fontId="6" fillId="2" borderId="2" xfId="2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6" fillId="0" borderId="2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3" fontId="6" fillId="0" borderId="3" xfId="2" applyFont="1" applyFill="1" applyBorder="1" applyAlignment="1">
      <alignment vertical="center" wrapText="1"/>
    </xf>
    <xf numFmtId="43" fontId="6" fillId="0" borderId="5" xfId="2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  <protection locked="0" hidden="1"/>
    </xf>
    <xf numFmtId="0" fontId="9" fillId="2" borderId="2" xfId="0" applyFont="1" applyFill="1" applyBorder="1" applyAlignment="1" applyProtection="1">
      <alignment horizontal="left" vertical="center" wrapText="1"/>
      <protection locked="0" hidden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vertical="center" wrapText="1"/>
    </xf>
    <xf numFmtId="2" fontId="6" fillId="0" borderId="5" xfId="1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3" xfId="1" applyNumberFormat="1" applyFont="1" applyFill="1" applyBorder="1" applyAlignment="1">
      <alignment vertical="center"/>
    </xf>
    <xf numFmtId="2" fontId="6" fillId="0" borderId="5" xfId="1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locked="0" hidden="1"/>
    </xf>
    <xf numFmtId="0" fontId="6" fillId="2" borderId="2" xfId="0" applyFont="1" applyFill="1" applyBorder="1" applyAlignment="1" applyProtection="1">
      <alignment horizontal="left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&#237;n%20Campa/AppData/Local/Microsoft/Windows/INetCache/Content.Outlook/CLRE7C5S/4%20MIR%20SEGURIDAD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R"/>
      <sheetName val="FIN"/>
      <sheetName val="PROPOSITO"/>
      <sheetName val="COMPONENTE 1"/>
      <sheetName val="ACT 1.1"/>
      <sheetName val="ACT 1.2"/>
      <sheetName val="ACT 1.3"/>
      <sheetName val="ACT 1.4"/>
      <sheetName val="ACT 1.5"/>
      <sheetName val="ACT 1.6"/>
      <sheetName val="ACT 1.7"/>
      <sheetName val="ACT 1.8"/>
      <sheetName val="COMPONENTE 2"/>
      <sheetName val="ACT 2.1"/>
      <sheetName val="ACT 2.2"/>
      <sheetName val="ACT 2.3"/>
      <sheetName val="ACT 2.4"/>
      <sheetName val="ACT 2.5"/>
      <sheetName val="ACT 2.6"/>
      <sheetName val="COMPONENTE 3"/>
      <sheetName val="ACT 3.1"/>
      <sheetName val="ACT 3.2"/>
    </sheetNames>
    <sheetDataSet>
      <sheetData sheetId="0">
        <row r="5">
          <cell r="A5" t="str">
            <v>021</v>
          </cell>
          <cell r="B5" t="str">
            <v>SEGURIDAD PÚBLICA MUNICIPAL</v>
          </cell>
          <cell r="E5" t="str">
            <v>01</v>
          </cell>
          <cell r="F5" t="str">
            <v>SEGURIDAD Y PROTECCION PARA TODOS LOS CIUDADANOS</v>
          </cell>
          <cell r="J5" t="str">
            <v>11</v>
          </cell>
          <cell r="K5" t="str">
            <v>JEFATURA DE POLICIA PREVENTIVA Y TRANSITO MUNICIPAL</v>
          </cell>
        </row>
        <row r="6">
          <cell r="C6" t="str">
            <v xml:space="preserve">Asegurar la integridad física, patrimonial y legal de las personas y organizaciones aplicando el sistema de seguridad pública municipal y de vigilancia 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opLeftCell="A25" zoomScale="60" zoomScaleNormal="60" workbookViewId="0">
      <selection activeCell="K36" sqref="K36"/>
    </sheetView>
  </sheetViews>
  <sheetFormatPr baseColWidth="10" defaultColWidth="11.42578125" defaultRowHeight="12.75" x14ac:dyDescent="0.2"/>
  <cols>
    <col min="1" max="1" width="21.5703125" style="2" customWidth="1"/>
    <col min="2" max="2" width="70.7109375" style="2" customWidth="1"/>
    <col min="3" max="3" width="6.85546875" style="2" customWidth="1"/>
    <col min="4" max="4" width="8.140625" style="2" customWidth="1"/>
    <col min="5" max="5" width="11.2851562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60.8554687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116" t="s">
        <v>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2" s="4" customFormat="1" ht="38.25" customHeight="1" x14ac:dyDescent="0.2">
      <c r="A2" s="119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1"/>
    </row>
    <row r="3" spans="1:12" s="4" customFormat="1" ht="34.5" customHeight="1" x14ac:dyDescent="0.2">
      <c r="A3" s="95" t="s">
        <v>1</v>
      </c>
      <c r="B3" s="98" t="s">
        <v>2</v>
      </c>
      <c r="C3" s="99"/>
      <c r="D3" s="100"/>
      <c r="E3" s="122" t="s">
        <v>10</v>
      </c>
      <c r="F3" s="123"/>
      <c r="G3" s="123"/>
      <c r="H3" s="123"/>
      <c r="I3" s="124"/>
      <c r="J3" s="122" t="s">
        <v>9</v>
      </c>
      <c r="K3" s="123"/>
      <c r="L3" s="124"/>
    </row>
    <row r="4" spans="1:12" s="4" customFormat="1" ht="32.25" customHeight="1" x14ac:dyDescent="0.2">
      <c r="A4" s="97"/>
      <c r="B4" s="104"/>
      <c r="C4" s="105"/>
      <c r="D4" s="106"/>
      <c r="E4" s="18" t="s">
        <v>3</v>
      </c>
      <c r="F4" s="122" t="s">
        <v>2</v>
      </c>
      <c r="G4" s="123"/>
      <c r="H4" s="123"/>
      <c r="I4" s="124"/>
      <c r="J4" s="18" t="s">
        <v>1</v>
      </c>
      <c r="K4" s="122" t="s">
        <v>2</v>
      </c>
      <c r="L4" s="124"/>
    </row>
    <row r="5" spans="1:12" s="34" customFormat="1" ht="65.25" customHeight="1" x14ac:dyDescent="0.2">
      <c r="A5" s="94" t="s">
        <v>208</v>
      </c>
      <c r="B5" s="110" t="s">
        <v>56</v>
      </c>
      <c r="C5" s="111"/>
      <c r="D5" s="112"/>
      <c r="E5" s="57" t="s">
        <v>60</v>
      </c>
      <c r="F5" s="113" t="s">
        <v>61</v>
      </c>
      <c r="G5" s="113"/>
      <c r="H5" s="113"/>
      <c r="I5" s="113"/>
      <c r="J5" s="58" t="s">
        <v>62</v>
      </c>
      <c r="K5" s="113" t="s">
        <v>63</v>
      </c>
      <c r="L5" s="113"/>
    </row>
    <row r="6" spans="1:12" s="4" customFormat="1" ht="50.25" customHeight="1" x14ac:dyDescent="0.2">
      <c r="A6" s="125" t="s">
        <v>54</v>
      </c>
      <c r="B6" s="125"/>
      <c r="C6" s="114" t="s">
        <v>148</v>
      </c>
      <c r="D6" s="114"/>
      <c r="E6" s="114"/>
      <c r="F6" s="114"/>
      <c r="G6" s="114"/>
      <c r="H6" s="114"/>
      <c r="I6" s="114"/>
      <c r="J6" s="114"/>
      <c r="K6" s="114"/>
      <c r="L6" s="115"/>
    </row>
    <row r="7" spans="1:12" s="4" customFormat="1" ht="16.5" customHeight="1" x14ac:dyDescent="0.2">
      <c r="A7" s="95" t="s">
        <v>4</v>
      </c>
      <c r="B7" s="95" t="s">
        <v>5</v>
      </c>
      <c r="C7" s="98" t="s">
        <v>6</v>
      </c>
      <c r="D7" s="99"/>
      <c r="E7" s="99"/>
      <c r="F7" s="99"/>
      <c r="G7" s="99"/>
      <c r="H7" s="99"/>
      <c r="I7" s="99"/>
      <c r="J7" s="100"/>
      <c r="K7" s="95" t="s">
        <v>36</v>
      </c>
      <c r="L7" s="95" t="s">
        <v>37</v>
      </c>
    </row>
    <row r="8" spans="1:12" s="4" customFormat="1" ht="19.5" customHeight="1" x14ac:dyDescent="0.2">
      <c r="A8" s="96"/>
      <c r="B8" s="96"/>
      <c r="C8" s="101"/>
      <c r="D8" s="102"/>
      <c r="E8" s="102"/>
      <c r="F8" s="102"/>
      <c r="G8" s="102"/>
      <c r="H8" s="102"/>
      <c r="I8" s="102"/>
      <c r="J8" s="103"/>
      <c r="K8" s="96"/>
      <c r="L8" s="96"/>
    </row>
    <row r="9" spans="1:12" s="4" customFormat="1" ht="26.25" customHeight="1" x14ac:dyDescent="0.2">
      <c r="A9" s="97"/>
      <c r="B9" s="97"/>
      <c r="C9" s="104"/>
      <c r="D9" s="105"/>
      <c r="E9" s="105"/>
      <c r="F9" s="105"/>
      <c r="G9" s="105"/>
      <c r="H9" s="105"/>
      <c r="I9" s="105"/>
      <c r="J9" s="106"/>
      <c r="K9" s="97"/>
      <c r="L9" s="97"/>
    </row>
    <row r="10" spans="1:12" s="39" customFormat="1" ht="115.5" customHeight="1" x14ac:dyDescent="0.2">
      <c r="A10" s="47" t="s">
        <v>8</v>
      </c>
      <c r="B10" s="44" t="s">
        <v>151</v>
      </c>
      <c r="C10" s="128" t="s">
        <v>162</v>
      </c>
      <c r="D10" s="129"/>
      <c r="E10" s="129"/>
      <c r="F10" s="129"/>
      <c r="G10" s="129"/>
      <c r="H10" s="129"/>
      <c r="I10" s="129"/>
      <c r="J10" s="129"/>
      <c r="K10" s="74" t="s">
        <v>163</v>
      </c>
      <c r="L10" s="75" t="s">
        <v>164</v>
      </c>
    </row>
    <row r="11" spans="1:12" s="39" customFormat="1" ht="113.25" customHeight="1" x14ac:dyDescent="0.2">
      <c r="A11" s="48" t="s">
        <v>51</v>
      </c>
      <c r="B11" s="45" t="s">
        <v>148</v>
      </c>
      <c r="C11" s="130" t="s">
        <v>172</v>
      </c>
      <c r="D11" s="131"/>
      <c r="E11" s="131"/>
      <c r="F11" s="131"/>
      <c r="G11" s="131"/>
      <c r="H11" s="131"/>
      <c r="I11" s="131"/>
      <c r="J11" s="131"/>
      <c r="K11" s="46" t="s">
        <v>173</v>
      </c>
      <c r="L11" s="49" t="s">
        <v>164</v>
      </c>
    </row>
    <row r="12" spans="1:12" s="39" customFormat="1" ht="91.5" customHeight="1" x14ac:dyDescent="0.2">
      <c r="A12" s="32" t="s">
        <v>52</v>
      </c>
      <c r="B12" s="33" t="s">
        <v>68</v>
      </c>
      <c r="C12" s="132" t="s">
        <v>201</v>
      </c>
      <c r="D12" s="132"/>
      <c r="E12" s="132"/>
      <c r="F12" s="132"/>
      <c r="G12" s="132"/>
      <c r="H12" s="132"/>
      <c r="I12" s="132"/>
      <c r="J12" s="132"/>
      <c r="K12" s="42" t="s">
        <v>173</v>
      </c>
      <c r="L12" s="43" t="s">
        <v>152</v>
      </c>
    </row>
    <row r="13" spans="1:12" s="4" customFormat="1" ht="81.75" customHeight="1" x14ac:dyDescent="0.2">
      <c r="A13" s="36" t="s">
        <v>39</v>
      </c>
      <c r="B13" s="35" t="s">
        <v>69</v>
      </c>
      <c r="C13" s="107" t="s">
        <v>75</v>
      </c>
      <c r="D13" s="108"/>
      <c r="E13" s="108"/>
      <c r="F13" s="108"/>
      <c r="G13" s="108"/>
      <c r="H13" s="108"/>
      <c r="I13" s="108"/>
      <c r="J13" s="109"/>
      <c r="K13" s="40" t="s">
        <v>67</v>
      </c>
      <c r="L13" s="41" t="s">
        <v>153</v>
      </c>
    </row>
    <row r="14" spans="1:12" s="4" customFormat="1" ht="86.25" customHeight="1" x14ac:dyDescent="0.2">
      <c r="A14" s="36" t="s">
        <v>65</v>
      </c>
      <c r="B14" s="50" t="s">
        <v>87</v>
      </c>
      <c r="C14" s="107" t="s">
        <v>88</v>
      </c>
      <c r="D14" s="108"/>
      <c r="E14" s="108"/>
      <c r="F14" s="108"/>
      <c r="G14" s="108"/>
      <c r="H14" s="108"/>
      <c r="I14" s="108"/>
      <c r="J14" s="109"/>
      <c r="K14" s="40" t="s">
        <v>67</v>
      </c>
      <c r="L14" s="41" t="s">
        <v>154</v>
      </c>
    </row>
    <row r="15" spans="1:12" s="4" customFormat="1" ht="93.75" customHeight="1" x14ac:dyDescent="0.2">
      <c r="A15" s="36" t="s">
        <v>66</v>
      </c>
      <c r="B15" s="50" t="s">
        <v>64</v>
      </c>
      <c r="C15" s="107" t="s">
        <v>93</v>
      </c>
      <c r="D15" s="108"/>
      <c r="E15" s="108"/>
      <c r="F15" s="108"/>
      <c r="G15" s="108"/>
      <c r="H15" s="108"/>
      <c r="I15" s="108"/>
      <c r="J15" s="109"/>
      <c r="K15" s="40" t="s">
        <v>67</v>
      </c>
      <c r="L15" s="41" t="s">
        <v>155</v>
      </c>
    </row>
    <row r="16" spans="1:12" s="4" customFormat="1" ht="93.75" customHeight="1" x14ac:dyDescent="0.2">
      <c r="A16" s="36" t="s">
        <v>183</v>
      </c>
      <c r="B16" s="35" t="s">
        <v>140</v>
      </c>
      <c r="C16" s="107" t="s">
        <v>141</v>
      </c>
      <c r="D16" s="108"/>
      <c r="E16" s="108"/>
      <c r="F16" s="108"/>
      <c r="G16" s="108"/>
      <c r="H16" s="108"/>
      <c r="I16" s="108"/>
      <c r="J16" s="109"/>
      <c r="K16" s="40" t="s">
        <v>67</v>
      </c>
      <c r="L16" s="41" t="s">
        <v>149</v>
      </c>
    </row>
    <row r="17" spans="1:12" s="4" customFormat="1" ht="87" customHeight="1" x14ac:dyDescent="0.2">
      <c r="A17" s="32" t="s">
        <v>53</v>
      </c>
      <c r="B17" s="62" t="s">
        <v>184</v>
      </c>
      <c r="C17" s="127" t="s">
        <v>185</v>
      </c>
      <c r="D17" s="127"/>
      <c r="E17" s="127"/>
      <c r="F17" s="127"/>
      <c r="G17" s="127"/>
      <c r="H17" s="127"/>
      <c r="I17" s="127"/>
      <c r="J17" s="127"/>
      <c r="K17" s="42" t="s">
        <v>186</v>
      </c>
      <c r="L17" s="42" t="s">
        <v>187</v>
      </c>
    </row>
    <row r="18" spans="1:12" s="4" customFormat="1" ht="87" customHeight="1" x14ac:dyDescent="0.2">
      <c r="A18" s="36" t="s">
        <v>40</v>
      </c>
      <c r="B18" s="38" t="s">
        <v>70</v>
      </c>
      <c r="C18" s="107" t="s">
        <v>77</v>
      </c>
      <c r="D18" s="108"/>
      <c r="E18" s="108"/>
      <c r="F18" s="108"/>
      <c r="G18" s="108"/>
      <c r="H18" s="108"/>
      <c r="I18" s="108"/>
      <c r="J18" s="109"/>
      <c r="K18" s="40" t="s">
        <v>67</v>
      </c>
      <c r="L18" s="41" t="s">
        <v>156</v>
      </c>
    </row>
    <row r="19" spans="1:12" s="4" customFormat="1" ht="87" customHeight="1" x14ac:dyDescent="0.2">
      <c r="A19" s="36" t="s">
        <v>41</v>
      </c>
      <c r="B19" s="50" t="s">
        <v>71</v>
      </c>
      <c r="C19" s="107" t="s">
        <v>76</v>
      </c>
      <c r="D19" s="108"/>
      <c r="E19" s="108"/>
      <c r="F19" s="108"/>
      <c r="G19" s="108"/>
      <c r="H19" s="108"/>
      <c r="I19" s="108"/>
      <c r="J19" s="109"/>
      <c r="K19" s="40" t="s">
        <v>67</v>
      </c>
      <c r="L19" s="41" t="s">
        <v>157</v>
      </c>
    </row>
    <row r="20" spans="1:12" s="4" customFormat="1" ht="87" customHeight="1" x14ac:dyDescent="0.2">
      <c r="A20" s="36" t="s">
        <v>58</v>
      </c>
      <c r="B20" s="50" t="s">
        <v>209</v>
      </c>
      <c r="C20" s="107" t="s">
        <v>214</v>
      </c>
      <c r="D20" s="108"/>
      <c r="E20" s="108"/>
      <c r="F20" s="108"/>
      <c r="G20" s="108"/>
      <c r="H20" s="108"/>
      <c r="I20" s="108"/>
      <c r="J20" s="109"/>
      <c r="K20" s="40" t="s">
        <v>67</v>
      </c>
      <c r="L20" s="41" t="s">
        <v>158</v>
      </c>
    </row>
    <row r="21" spans="1:12" s="4" customFormat="1" ht="87" customHeight="1" x14ac:dyDescent="0.2">
      <c r="A21" s="36" t="s">
        <v>59</v>
      </c>
      <c r="B21" s="68" t="s">
        <v>211</v>
      </c>
      <c r="C21" s="107" t="s">
        <v>212</v>
      </c>
      <c r="D21" s="108"/>
      <c r="E21" s="108"/>
      <c r="F21" s="108"/>
      <c r="G21" s="108"/>
      <c r="H21" s="108"/>
      <c r="I21" s="108"/>
      <c r="J21" s="109"/>
      <c r="K21" s="40" t="s">
        <v>67</v>
      </c>
      <c r="L21" s="41" t="s">
        <v>213</v>
      </c>
    </row>
    <row r="22" spans="1:12" s="4" customFormat="1" ht="87" customHeight="1" x14ac:dyDescent="0.2">
      <c r="A22" s="36" t="s">
        <v>188</v>
      </c>
      <c r="B22" s="50" t="s">
        <v>115</v>
      </c>
      <c r="C22" s="107" t="s">
        <v>116</v>
      </c>
      <c r="D22" s="108"/>
      <c r="E22" s="108"/>
      <c r="F22" s="108"/>
      <c r="G22" s="108"/>
      <c r="H22" s="108"/>
      <c r="I22" s="108"/>
      <c r="J22" s="109"/>
      <c r="K22" s="40" t="s">
        <v>67</v>
      </c>
      <c r="L22" s="41" t="s">
        <v>159</v>
      </c>
    </row>
    <row r="23" spans="1:12" s="4" customFormat="1" ht="90" customHeight="1" x14ac:dyDescent="0.2">
      <c r="A23" s="36" t="s">
        <v>189</v>
      </c>
      <c r="B23" s="38" t="s">
        <v>121</v>
      </c>
      <c r="C23" s="107" t="s">
        <v>122</v>
      </c>
      <c r="D23" s="108"/>
      <c r="E23" s="108"/>
      <c r="F23" s="108"/>
      <c r="G23" s="108"/>
      <c r="H23" s="108"/>
      <c r="I23" s="108"/>
      <c r="J23" s="109"/>
      <c r="K23" s="40" t="s">
        <v>67</v>
      </c>
      <c r="L23" s="41" t="s">
        <v>146</v>
      </c>
    </row>
    <row r="24" spans="1:12" s="4" customFormat="1" ht="88.5" customHeight="1" x14ac:dyDescent="0.2">
      <c r="A24" s="36" t="s">
        <v>190</v>
      </c>
      <c r="B24" s="50" t="s">
        <v>72</v>
      </c>
      <c r="C24" s="107" t="s">
        <v>78</v>
      </c>
      <c r="D24" s="108"/>
      <c r="E24" s="108"/>
      <c r="F24" s="108"/>
      <c r="G24" s="108"/>
      <c r="H24" s="108"/>
      <c r="I24" s="108"/>
      <c r="J24" s="109"/>
      <c r="K24" s="40" t="s">
        <v>67</v>
      </c>
      <c r="L24" s="41" t="s">
        <v>147</v>
      </c>
    </row>
    <row r="25" spans="1:12" s="4" customFormat="1" ht="91.5" customHeight="1" x14ac:dyDescent="0.2">
      <c r="A25" s="36" t="s">
        <v>191</v>
      </c>
      <c r="B25" s="35" t="s">
        <v>73</v>
      </c>
      <c r="C25" s="107" t="s">
        <v>79</v>
      </c>
      <c r="D25" s="108"/>
      <c r="E25" s="108"/>
      <c r="F25" s="108"/>
      <c r="G25" s="108"/>
      <c r="H25" s="108"/>
      <c r="I25" s="108"/>
      <c r="J25" s="109"/>
      <c r="K25" s="40" t="s">
        <v>67</v>
      </c>
      <c r="L25" s="41" t="s">
        <v>160</v>
      </c>
    </row>
    <row r="26" spans="1:12" s="4" customFormat="1" ht="85.5" customHeight="1" x14ac:dyDescent="0.2">
      <c r="A26" s="36" t="s">
        <v>210</v>
      </c>
      <c r="B26" s="35" t="s">
        <v>74</v>
      </c>
      <c r="C26" s="107" t="s">
        <v>80</v>
      </c>
      <c r="D26" s="108"/>
      <c r="E26" s="108"/>
      <c r="F26" s="108"/>
      <c r="G26" s="108"/>
      <c r="H26" s="108"/>
      <c r="I26" s="108"/>
      <c r="J26" s="109"/>
      <c r="K26" s="40" t="s">
        <v>67</v>
      </c>
      <c r="L26" s="41" t="s">
        <v>161</v>
      </c>
    </row>
    <row r="27" spans="1:12" ht="12.75" customHeight="1" x14ac:dyDescent="0.2">
      <c r="A27" s="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12.75" customHeight="1" x14ac:dyDescent="0.2">
      <c r="A28" s="5"/>
      <c r="B28" s="23" t="s">
        <v>11</v>
      </c>
      <c r="C28" s="23"/>
      <c r="D28" s="25"/>
      <c r="E28" s="25"/>
      <c r="F28" s="25"/>
      <c r="G28" s="25"/>
      <c r="H28" s="25"/>
      <c r="I28" s="25"/>
      <c r="J28" s="126" t="s">
        <v>12</v>
      </c>
      <c r="K28" s="126"/>
      <c r="L28" s="25"/>
    </row>
    <row r="29" spans="1:12" ht="13.5" customHeight="1" x14ac:dyDescent="0.2">
      <c r="A29" s="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15.75" x14ac:dyDescent="0.2">
      <c r="A30" s="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15.75" x14ac:dyDescent="0.2">
      <c r="A31" s="5"/>
      <c r="B31" s="27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ht="15.75" x14ac:dyDescent="0.2">
      <c r="A32" s="5"/>
      <c r="B32" s="25" t="s">
        <v>221</v>
      </c>
      <c r="C32" s="25"/>
      <c r="D32" s="25"/>
      <c r="E32" s="25"/>
      <c r="F32" s="25"/>
      <c r="G32" s="25"/>
      <c r="H32" s="25"/>
      <c r="I32" s="25"/>
      <c r="J32" s="26" t="s">
        <v>222</v>
      </c>
      <c r="K32" s="26"/>
      <c r="L32" s="25"/>
    </row>
    <row r="33" spans="1:1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</sheetData>
  <mergeCells count="36">
    <mergeCell ref="J28:K28"/>
    <mergeCell ref="C25:J25"/>
    <mergeCell ref="A7:A9"/>
    <mergeCell ref="B7:B9"/>
    <mergeCell ref="K7:K9"/>
    <mergeCell ref="C17:J17"/>
    <mergeCell ref="C10:J10"/>
    <mergeCell ref="C11:J11"/>
    <mergeCell ref="C12:J12"/>
    <mergeCell ref="C13:J13"/>
    <mergeCell ref="C24:J24"/>
    <mergeCell ref="C26:J26"/>
    <mergeCell ref="C21:J21"/>
    <mergeCell ref="B5:D5"/>
    <mergeCell ref="F5:I5"/>
    <mergeCell ref="K5:L5"/>
    <mergeCell ref="C6:L6"/>
    <mergeCell ref="A1:L1"/>
    <mergeCell ref="A2:L2"/>
    <mergeCell ref="A3:A4"/>
    <mergeCell ref="B3:D4"/>
    <mergeCell ref="E3:I3"/>
    <mergeCell ref="J3:L3"/>
    <mergeCell ref="F4:I4"/>
    <mergeCell ref="K4:L4"/>
    <mergeCell ref="A6:B6"/>
    <mergeCell ref="L7:L9"/>
    <mergeCell ref="C7:J9"/>
    <mergeCell ref="C23:J23"/>
    <mergeCell ref="C18:J18"/>
    <mergeCell ref="C14:J14"/>
    <mergeCell ref="C15:J15"/>
    <mergeCell ref="C19:J19"/>
    <mergeCell ref="C20:J20"/>
    <mergeCell ref="C22:J22"/>
    <mergeCell ref="C16:J16"/>
  </mergeCells>
  <printOptions horizontalCentered="1"/>
  <pageMargins left="0.23622047244094491" right="0.23622047244094491" top="0.74803149606299213" bottom="0.74803149606299213" header="0.31496062992125984" footer="0.31496062992125984"/>
  <pageSetup scale="48" fitToHeight="0" orientation="landscape" horizontalDpi="1200" verticalDpi="1200" r:id="rId1"/>
  <headerFooter>
    <oddHeader>Página &amp;P</oddHeader>
  </headerFooter>
  <ignoredErrors>
    <ignoredError sqref="E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0" zoomScale="60" zoomScaleNormal="60" workbookViewId="0">
      <selection activeCell="J23" sqref="J23:O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9" t="s">
        <v>3</v>
      </c>
      <c r="K6" s="125" t="s">
        <v>2</v>
      </c>
      <c r="L6" s="125"/>
      <c r="M6" s="125"/>
      <c r="N6" s="125"/>
      <c r="O6" s="19" t="s">
        <v>1</v>
      </c>
      <c r="P6" s="125" t="s">
        <v>2</v>
      </c>
      <c r="Q6" s="125"/>
      <c r="R6" s="3"/>
    </row>
    <row r="7" spans="1:18" s="24" customFormat="1" ht="73.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24.75" customHeight="1" x14ac:dyDescent="0.2">
      <c r="A12" s="146" t="s">
        <v>2</v>
      </c>
      <c r="B12" s="146"/>
      <c r="C12" s="146"/>
      <c r="D12" s="191" t="str">
        <f>+MIR!C18</f>
        <v>Porcentaje de cumplimiento de adquisición de uniformes para elementos policiacos.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20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3" t="s">
        <v>99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8" s="4" customFormat="1" ht="51" customHeight="1" x14ac:dyDescent="0.2">
      <c r="A14" s="146" t="s">
        <v>7</v>
      </c>
      <c r="B14" s="146"/>
      <c r="C14" s="146"/>
      <c r="D14" s="193" t="s">
        <v>100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20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20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+MIR!A18</f>
        <v>Actividad 2.1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+MIR!B18</f>
        <v>Uniformes para elementos policiacos adquiridos.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21" t="s">
        <v>31</v>
      </c>
      <c r="K22" s="21" t="s">
        <v>32</v>
      </c>
      <c r="L22" s="21" t="s">
        <v>33</v>
      </c>
      <c r="M22" s="21" t="s">
        <v>34</v>
      </c>
      <c r="N22" s="144"/>
      <c r="O22" s="144"/>
      <c r="P22" s="144"/>
      <c r="Q22" s="144"/>
    </row>
    <row r="23" spans="1:17" s="37" customFormat="1" ht="85.5" customHeight="1" x14ac:dyDescent="0.2">
      <c r="A23" s="185" t="s">
        <v>101</v>
      </c>
      <c r="B23" s="185"/>
      <c r="C23" s="185"/>
      <c r="D23" s="185"/>
      <c r="E23" s="185"/>
      <c r="F23" s="186" t="s">
        <v>103</v>
      </c>
      <c r="G23" s="186"/>
      <c r="H23" s="199" t="s">
        <v>48</v>
      </c>
      <c r="I23" s="199"/>
      <c r="J23" s="91">
        <v>0</v>
      </c>
      <c r="K23" s="91">
        <v>0</v>
      </c>
      <c r="L23" s="91">
        <v>0</v>
      </c>
      <c r="M23" s="91">
        <v>1566</v>
      </c>
      <c r="N23" s="200">
        <f>SUM(J23:M23)</f>
        <v>1566</v>
      </c>
      <c r="O23" s="200"/>
      <c r="P23" s="140"/>
      <c r="Q23" s="140"/>
    </row>
    <row r="24" spans="1:17" s="37" customFormat="1" ht="84" customHeight="1" x14ac:dyDescent="0.2">
      <c r="A24" s="198" t="s">
        <v>102</v>
      </c>
      <c r="B24" s="198"/>
      <c r="C24" s="198"/>
      <c r="D24" s="198"/>
      <c r="E24" s="198"/>
      <c r="F24" s="186" t="s">
        <v>103</v>
      </c>
      <c r="G24" s="186"/>
      <c r="H24" s="199" t="s">
        <v>48</v>
      </c>
      <c r="I24" s="199"/>
      <c r="J24" s="91">
        <v>0</v>
      </c>
      <c r="K24" s="91">
        <v>0</v>
      </c>
      <c r="L24" s="91">
        <v>0</v>
      </c>
      <c r="M24" s="91">
        <v>1566</v>
      </c>
      <c r="N24" s="200">
        <f>SUM(J24:M24)</f>
        <v>1566</v>
      </c>
      <c r="O24" s="200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5.75" x14ac:dyDescent="0.2">
      <c r="A28" s="6"/>
      <c r="B28" s="6"/>
      <c r="C28" s="6"/>
      <c r="D28" s="6"/>
      <c r="E28" s="6"/>
      <c r="F28" s="133"/>
      <c r="G28" s="134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8:G28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10" zoomScale="60" zoomScaleNormal="60" workbookViewId="0">
      <selection activeCell="N30" sqref="N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12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78.7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24.75" customHeight="1" x14ac:dyDescent="0.2">
      <c r="A12" s="146" t="s">
        <v>2</v>
      </c>
      <c r="B12" s="146"/>
      <c r="C12" s="146"/>
      <c r="D12" s="191" t="str">
        <f>+MIR!C19</f>
        <v>Porcentaje de cumplimiento de adquisición de equipamiento para defensa de elementos policiacos.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3" t="s">
        <v>105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8" s="4" customFormat="1" ht="51" customHeight="1" x14ac:dyDescent="0.2">
      <c r="A14" s="146" t="s">
        <v>7</v>
      </c>
      <c r="B14" s="146"/>
      <c r="C14" s="146"/>
      <c r="D14" s="193" t="s">
        <v>104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3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3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+MIR!A19</f>
        <v>Actividad 2.2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+MIR!B19</f>
        <v>Equipamiento de defensa para elementos policiacos adquirido.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85.5" customHeight="1" x14ac:dyDescent="0.2">
      <c r="A23" s="185" t="s">
        <v>106</v>
      </c>
      <c r="B23" s="185"/>
      <c r="C23" s="185"/>
      <c r="D23" s="185"/>
      <c r="E23" s="185"/>
      <c r="F23" s="186" t="s">
        <v>108</v>
      </c>
      <c r="G23" s="186"/>
      <c r="H23" s="199" t="s">
        <v>48</v>
      </c>
      <c r="I23" s="199"/>
      <c r="J23" s="91">
        <v>0</v>
      </c>
      <c r="K23" s="91">
        <v>0</v>
      </c>
      <c r="L23" s="91">
        <v>0</v>
      </c>
      <c r="M23" s="91">
        <v>15311</v>
      </c>
      <c r="N23" s="200">
        <f>SUM(J23:M23)</f>
        <v>15311</v>
      </c>
      <c r="O23" s="200"/>
      <c r="P23" s="140"/>
      <c r="Q23" s="140"/>
    </row>
    <row r="24" spans="1:17" s="37" customFormat="1" ht="84" customHeight="1" x14ac:dyDescent="0.2">
      <c r="A24" s="185" t="s">
        <v>107</v>
      </c>
      <c r="B24" s="185"/>
      <c r="C24" s="185"/>
      <c r="D24" s="185"/>
      <c r="E24" s="185"/>
      <c r="F24" s="186" t="s">
        <v>108</v>
      </c>
      <c r="G24" s="186"/>
      <c r="H24" s="199" t="s">
        <v>48</v>
      </c>
      <c r="I24" s="199"/>
      <c r="J24" s="91">
        <v>0</v>
      </c>
      <c r="K24" s="91">
        <v>0</v>
      </c>
      <c r="L24" s="91">
        <v>0</v>
      </c>
      <c r="M24" s="91">
        <v>15311</v>
      </c>
      <c r="N24" s="200">
        <f>SUM(J24:M24)</f>
        <v>15311</v>
      </c>
      <c r="O24" s="200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93">
        <v>0</v>
      </c>
      <c r="K25" s="93">
        <v>0</v>
      </c>
      <c r="L25" s="93">
        <v>0</v>
      </c>
      <c r="M25" s="93">
        <f t="shared" ref="M25" si="0">+M23/M24*100</f>
        <v>100</v>
      </c>
      <c r="N25" s="201">
        <v>100</v>
      </c>
      <c r="O25" s="201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  <c r="O28" s="6"/>
      <c r="P28" s="6"/>
      <c r="Q28" s="6"/>
    </row>
    <row r="29" spans="1:17" x14ac:dyDescent="0.2">
      <c r="B29" s="1"/>
      <c r="C29" s="7"/>
      <c r="D29" s="7"/>
      <c r="E29" s="7"/>
      <c r="F29" s="7"/>
      <c r="G29" s="7"/>
      <c r="H29" s="7"/>
      <c r="I29" s="7"/>
      <c r="J29" s="7"/>
      <c r="K29" s="7"/>
      <c r="L29" s="1"/>
      <c r="M29" s="1"/>
    </row>
    <row r="30" spans="1:17" ht="18.75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opLeftCell="A10" zoomScale="60" zoomScaleNormal="60" workbookViewId="0">
      <selection activeCell="P23" sqref="P23:Q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86.2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41.25" customHeight="1" x14ac:dyDescent="0.2">
      <c r="A12" s="146" t="s">
        <v>2</v>
      </c>
      <c r="B12" s="146"/>
      <c r="C12" s="146"/>
      <c r="D12" s="191" t="str">
        <f>+MIR!C20</f>
        <v>Porcentaje de cumplimiento de adquisición de unidades motrices  para elementos policiacos.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3" t="s">
        <v>109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8" s="4" customFormat="1" ht="51" customHeight="1" x14ac:dyDescent="0.2">
      <c r="A14" s="146" t="s">
        <v>7</v>
      </c>
      <c r="B14" s="146"/>
      <c r="C14" s="146"/>
      <c r="D14" s="193" t="s">
        <v>110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3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3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45" t="str">
        <f>+MIR!A20</f>
        <v>Actividad 2.3</v>
      </c>
      <c r="Q16" s="145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+MIR!B20</f>
        <v>Unidades motrices para elementos policiacos adquiridas.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85.5" customHeight="1" x14ac:dyDescent="0.2">
      <c r="A23" s="185" t="s">
        <v>111</v>
      </c>
      <c r="B23" s="185"/>
      <c r="C23" s="185"/>
      <c r="D23" s="185"/>
      <c r="E23" s="185"/>
      <c r="F23" s="186" t="s">
        <v>113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21</v>
      </c>
      <c r="N23" s="202">
        <f>SUM(J23:M23)</f>
        <v>21</v>
      </c>
      <c r="O23" s="202"/>
      <c r="P23" s="140"/>
      <c r="Q23" s="140"/>
    </row>
    <row r="24" spans="1:17" s="37" customFormat="1" ht="84" customHeight="1" x14ac:dyDescent="0.2">
      <c r="A24" s="185" t="s">
        <v>112</v>
      </c>
      <c r="B24" s="185"/>
      <c r="C24" s="185"/>
      <c r="D24" s="185"/>
      <c r="E24" s="185"/>
      <c r="F24" s="186" t="s">
        <v>113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21</v>
      </c>
      <c r="N24" s="202">
        <f>SUM(J24:M24)</f>
        <v>21</v>
      </c>
      <c r="O24" s="202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6"/>
      <c r="Q27" s="12"/>
    </row>
    <row r="28" spans="1:17" ht="18.75" x14ac:dyDescent="0.2">
      <c r="A28" s="12"/>
      <c r="B28" s="12"/>
      <c r="C28" s="12"/>
      <c r="D28" s="7"/>
      <c r="E28" s="7"/>
      <c r="F28" s="7"/>
      <c r="G28" s="7"/>
      <c r="H28" s="7"/>
      <c r="I28" s="7"/>
      <c r="J28" s="7"/>
      <c r="K28" s="7"/>
      <c r="L28" s="1"/>
      <c r="M28" s="1"/>
      <c r="Q28" s="12"/>
    </row>
    <row r="29" spans="1:17" ht="18.75" x14ac:dyDescent="0.2">
      <c r="A29" s="6"/>
      <c r="B29" s="6"/>
      <c r="C29" s="6"/>
      <c r="D29" s="8"/>
      <c r="E29" s="8"/>
      <c r="F29" s="8"/>
      <c r="G29" s="8"/>
      <c r="H29" s="8"/>
      <c r="I29" s="8"/>
      <c r="J29" s="8"/>
      <c r="K29" s="8"/>
      <c r="L29" s="1"/>
      <c r="M29" s="1"/>
      <c r="Q29" s="6"/>
    </row>
    <row r="30" spans="1:17" x14ac:dyDescent="0.2">
      <c r="A30" s="6"/>
      <c r="B30" s="6"/>
      <c r="C30" s="6"/>
      <c r="D30" s="9"/>
      <c r="E30" s="9"/>
      <c r="F30" s="9"/>
      <c r="G30" s="9"/>
      <c r="H30" s="9"/>
      <c r="I30" s="9"/>
      <c r="J30" s="9"/>
      <c r="K30" s="9"/>
      <c r="L30" s="1"/>
      <c r="M30" s="1"/>
      <c r="Q30" s="6"/>
    </row>
    <row r="31" spans="1:17" x14ac:dyDescent="0.2">
      <c r="A31" s="6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Q31" s="6"/>
    </row>
    <row r="32" spans="1:17" x14ac:dyDescent="0.2"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3" ht="18.75" x14ac:dyDescent="0.2">
      <c r="B33" s="1"/>
      <c r="C33" s="8"/>
    </row>
    <row r="34" spans="2:3" x14ac:dyDescent="0.2">
      <c r="B34" s="1"/>
      <c r="C34" s="9"/>
    </row>
    <row r="35" spans="2:3" x14ac:dyDescent="0.2">
      <c r="B35" s="1"/>
      <c r="C35" s="1"/>
    </row>
    <row r="36" spans="2:3" x14ac:dyDescent="0.2">
      <c r="B36" s="1"/>
      <c r="C36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56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0" zoomScale="60" zoomScaleNormal="60" workbookViewId="0">
      <selection activeCell="P24" sqref="P24:Q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77.2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51" customHeight="1" x14ac:dyDescent="0.2">
      <c r="A12" s="146" t="s">
        <v>2</v>
      </c>
      <c r="B12" s="146"/>
      <c r="C12" s="146"/>
      <c r="D12" s="191" t="str">
        <f>+MIR!C21</f>
        <v>Porcentaje de cumplimiento de adquisición de equipamiento para unidades motrices.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3" t="s">
        <v>215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8" s="4" customFormat="1" ht="51" customHeight="1" x14ac:dyDescent="0.2">
      <c r="A14" s="146" t="s">
        <v>7</v>
      </c>
      <c r="B14" s="146"/>
      <c r="C14" s="146"/>
      <c r="D14" s="193" t="s">
        <v>216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3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3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+MIR!A21</f>
        <v>Actividad 2.4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+MIR!B21</f>
        <v>Equipamiento para unidades motrices (cascos para motociclista y sistemas de grabación portatil en patrullas)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85.5" customHeight="1" x14ac:dyDescent="0.2">
      <c r="A23" s="185" t="s">
        <v>217</v>
      </c>
      <c r="B23" s="185"/>
      <c r="C23" s="185"/>
      <c r="D23" s="185"/>
      <c r="E23" s="185"/>
      <c r="F23" s="186" t="s">
        <v>219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50</v>
      </c>
      <c r="N23" s="202">
        <f>SUM(J23:M23)</f>
        <v>50</v>
      </c>
      <c r="O23" s="202"/>
      <c r="P23" s="136"/>
      <c r="Q23" s="136"/>
    </row>
    <row r="24" spans="1:17" s="37" customFormat="1" ht="84" customHeight="1" x14ac:dyDescent="0.2">
      <c r="A24" s="185" t="s">
        <v>218</v>
      </c>
      <c r="B24" s="185"/>
      <c r="C24" s="185"/>
      <c r="D24" s="185"/>
      <c r="E24" s="185"/>
      <c r="F24" s="186" t="s">
        <v>219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50</v>
      </c>
      <c r="N24" s="202">
        <f>SUM(J24:M24)</f>
        <v>50</v>
      </c>
      <c r="O24" s="202"/>
      <c r="P24" s="136" t="s">
        <v>220</v>
      </c>
      <c r="Q24" s="136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5.75" x14ac:dyDescent="0.2">
      <c r="A28" s="6"/>
      <c r="B28" s="6"/>
      <c r="C28" s="6"/>
      <c r="D28" s="6"/>
      <c r="E28" s="6"/>
      <c r="F28" s="133"/>
      <c r="G28" s="134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8:G28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7" zoomScale="60" zoomScaleNormal="60" workbookViewId="0">
      <selection activeCell="D12" sqref="D12:O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69" t="s">
        <v>3</v>
      </c>
      <c r="K6" s="125" t="s">
        <v>2</v>
      </c>
      <c r="L6" s="125"/>
      <c r="M6" s="125"/>
      <c r="N6" s="125"/>
      <c r="O6" s="69" t="s">
        <v>1</v>
      </c>
      <c r="P6" s="125" t="s">
        <v>2</v>
      </c>
      <c r="Q6" s="125"/>
      <c r="R6" s="3"/>
    </row>
    <row r="7" spans="1:18" s="24" customFormat="1" ht="77.2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71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71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8" s="4" customFormat="1" ht="51" customHeight="1" x14ac:dyDescent="0.2">
      <c r="A12" s="146" t="s">
        <v>2</v>
      </c>
      <c r="B12" s="146"/>
      <c r="C12" s="146"/>
      <c r="D12" s="191" t="str">
        <f>+MIR!C22</f>
        <v>Porcentaje de cumplimiento de realización de obras de infraestructura en instituciones de Seguridad Pública.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70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3" t="s">
        <v>117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8" s="4" customFormat="1" ht="51" customHeight="1" x14ac:dyDescent="0.2">
      <c r="A14" s="146" t="s">
        <v>7</v>
      </c>
      <c r="B14" s="146"/>
      <c r="C14" s="146"/>
      <c r="D14" s="193" t="s">
        <v>114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70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70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+MIR!A22</f>
        <v>Actividad 2.5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+MIR!B22</f>
        <v>Obras de infraestructura en instituciones de Seguridad Pública realizadas.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73" t="s">
        <v>31</v>
      </c>
      <c r="K22" s="73" t="s">
        <v>32</v>
      </c>
      <c r="L22" s="73" t="s">
        <v>33</v>
      </c>
      <c r="M22" s="73" t="s">
        <v>34</v>
      </c>
      <c r="N22" s="144"/>
      <c r="O22" s="144"/>
      <c r="P22" s="144"/>
      <c r="Q22" s="144"/>
    </row>
    <row r="23" spans="1:17" s="37" customFormat="1" ht="85.5" customHeight="1" x14ac:dyDescent="0.2">
      <c r="A23" s="185" t="s">
        <v>118</v>
      </c>
      <c r="B23" s="185"/>
      <c r="C23" s="185"/>
      <c r="D23" s="185"/>
      <c r="E23" s="185"/>
      <c r="F23" s="186" t="s">
        <v>120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1</v>
      </c>
      <c r="N23" s="202">
        <f>SUM(J23:M23)</f>
        <v>1</v>
      </c>
      <c r="O23" s="202"/>
      <c r="P23" s="140"/>
      <c r="Q23" s="140"/>
    </row>
    <row r="24" spans="1:17" s="37" customFormat="1" ht="84" customHeight="1" x14ac:dyDescent="0.2">
      <c r="A24" s="185" t="s">
        <v>119</v>
      </c>
      <c r="B24" s="185"/>
      <c r="C24" s="185"/>
      <c r="D24" s="185"/>
      <c r="E24" s="185"/>
      <c r="F24" s="186" t="s">
        <v>120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1</v>
      </c>
      <c r="N24" s="202">
        <f>SUM(J24:M24)</f>
        <v>1</v>
      </c>
      <c r="O24" s="202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5.75" x14ac:dyDescent="0.2">
      <c r="A28" s="6"/>
      <c r="B28" s="6"/>
      <c r="C28" s="6"/>
      <c r="D28" s="6"/>
      <c r="E28" s="6"/>
      <c r="F28" s="133"/>
      <c r="G28" s="134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6">
    <mergeCell ref="F28:G28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0" zoomScale="60" zoomScaleNormal="60" workbookViewId="0">
      <selection activeCell="P29" sqref="P2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9" t="s">
        <v>3</v>
      </c>
      <c r="K6" s="125" t="s">
        <v>2</v>
      </c>
      <c r="L6" s="125"/>
      <c r="M6" s="125"/>
      <c r="N6" s="125"/>
      <c r="O6" s="19" t="s">
        <v>1</v>
      </c>
      <c r="P6" s="125" t="s">
        <v>2</v>
      </c>
      <c r="Q6" s="125"/>
      <c r="R6" s="3"/>
    </row>
    <row r="7" spans="1:18" s="24" customFormat="1" ht="79.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30" customHeight="1" x14ac:dyDescent="0.2">
      <c r="A12" s="146" t="s">
        <v>2</v>
      </c>
      <c r="B12" s="146"/>
      <c r="C12" s="146"/>
      <c r="D12" s="191" t="str">
        <f>+MIR!C23</f>
        <v>Porcentaje de cumplimiento de realización de proyectos de prevención de violencia.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20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123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45.95" customHeight="1" x14ac:dyDescent="0.2">
      <c r="A14" s="146" t="s">
        <v>7</v>
      </c>
      <c r="B14" s="146"/>
      <c r="C14" s="146"/>
      <c r="D14" s="193" t="s">
        <v>124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20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20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+MIR!A23</f>
        <v>Actividad 2.6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+MIR!B23</f>
        <v>Proyectos de prevención de violencia realizados.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21" t="s">
        <v>31</v>
      </c>
      <c r="K22" s="21" t="s">
        <v>32</v>
      </c>
      <c r="L22" s="21" t="s">
        <v>33</v>
      </c>
      <c r="M22" s="21" t="s">
        <v>34</v>
      </c>
      <c r="N22" s="144"/>
      <c r="O22" s="144"/>
      <c r="P22" s="144"/>
      <c r="Q22" s="144"/>
    </row>
    <row r="23" spans="1:17" s="37" customFormat="1" ht="60.6" customHeight="1" x14ac:dyDescent="0.2">
      <c r="A23" s="185" t="s">
        <v>121</v>
      </c>
      <c r="B23" s="185"/>
      <c r="C23" s="185"/>
      <c r="D23" s="185"/>
      <c r="E23" s="185"/>
      <c r="F23" s="186" t="s">
        <v>126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2</v>
      </c>
      <c r="N23" s="202">
        <f>SUM(J23:M23)</f>
        <v>2</v>
      </c>
      <c r="O23" s="202"/>
      <c r="P23" s="140"/>
      <c r="Q23" s="140"/>
    </row>
    <row r="24" spans="1:17" s="37" customFormat="1" ht="60.6" customHeight="1" x14ac:dyDescent="0.2">
      <c r="A24" s="185" t="s">
        <v>125</v>
      </c>
      <c r="B24" s="185"/>
      <c r="C24" s="185"/>
      <c r="D24" s="185"/>
      <c r="E24" s="185"/>
      <c r="F24" s="186" t="s">
        <v>126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2</v>
      </c>
      <c r="N24" s="202">
        <f>SUM(J24:M24)</f>
        <v>2</v>
      </c>
      <c r="O24" s="202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B28" s="1"/>
      <c r="C28" s="7"/>
      <c r="D28" s="7"/>
      <c r="E28" s="7"/>
      <c r="F28" s="7"/>
      <c r="G28" s="7"/>
      <c r="H28" s="7"/>
      <c r="I28" s="7"/>
      <c r="J28" s="7"/>
      <c r="K28" s="7"/>
      <c r="L28" s="1"/>
      <c r="M28" s="1"/>
    </row>
    <row r="29" spans="1:17" ht="18.75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J23" sqref="J23:O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79.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30" customHeight="1" x14ac:dyDescent="0.2">
      <c r="A12" s="146" t="s">
        <v>2</v>
      </c>
      <c r="B12" s="146"/>
      <c r="C12" s="146"/>
      <c r="D12" s="191" t="str">
        <f>+MIR!C24</f>
        <v>Porcentaje de cumplimiento de seguimiento y evaluación de proyectos de prevención de violencia.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127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45.95" customHeight="1" x14ac:dyDescent="0.2">
      <c r="A14" s="146" t="s">
        <v>7</v>
      </c>
      <c r="B14" s="146"/>
      <c r="C14" s="146"/>
      <c r="D14" s="193" t="s">
        <v>128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3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3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+MIR!A24</f>
        <v>Actividad 2.7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+MIR!B24</f>
        <v>Proyectos de prevención de violencia evaluados y con seguimiento.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60.6" customHeight="1" x14ac:dyDescent="0.2">
      <c r="A23" s="185" t="s">
        <v>129</v>
      </c>
      <c r="B23" s="185"/>
      <c r="C23" s="185"/>
      <c r="D23" s="185"/>
      <c r="E23" s="185"/>
      <c r="F23" s="186" t="s">
        <v>126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2</v>
      </c>
      <c r="N23" s="202">
        <f>SUM(J23:M23)</f>
        <v>2</v>
      </c>
      <c r="O23" s="202"/>
      <c r="P23" s="140"/>
      <c r="Q23" s="140"/>
    </row>
    <row r="24" spans="1:17" s="37" customFormat="1" ht="60.6" customHeight="1" x14ac:dyDescent="0.2">
      <c r="A24" s="185" t="s">
        <v>130</v>
      </c>
      <c r="B24" s="185"/>
      <c r="C24" s="185"/>
      <c r="D24" s="185"/>
      <c r="E24" s="185"/>
      <c r="F24" s="186" t="s">
        <v>126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2</v>
      </c>
      <c r="N24" s="202">
        <f>SUM(J24:M24)</f>
        <v>2</v>
      </c>
      <c r="O24" s="202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x14ac:dyDescent="0.2">
      <c r="A29" s="6"/>
      <c r="B29" s="6"/>
      <c r="C29" s="6"/>
      <c r="D29" s="6"/>
      <c r="E29" s="6"/>
      <c r="F29" s="133"/>
      <c r="G29" s="13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75" x14ac:dyDescent="0.2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0" zoomScale="60" zoomScaleNormal="60" workbookViewId="0">
      <selection activeCell="J23" sqref="J23:O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425781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9" t="s">
        <v>3</v>
      </c>
      <c r="K6" s="125" t="s">
        <v>2</v>
      </c>
      <c r="L6" s="125"/>
      <c r="M6" s="125"/>
      <c r="N6" s="125"/>
      <c r="O6" s="19" t="s">
        <v>1</v>
      </c>
      <c r="P6" s="125" t="s">
        <v>2</v>
      </c>
      <c r="Q6" s="125"/>
      <c r="R6" s="3"/>
    </row>
    <row r="7" spans="1:18" s="24" customFormat="1" ht="62.2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41.1" customHeight="1" x14ac:dyDescent="0.2">
      <c r="A12" s="146" t="s">
        <v>2</v>
      </c>
      <c r="B12" s="146"/>
      <c r="C12" s="146"/>
      <c r="D12" s="191" t="str">
        <f>+MIR!C25</f>
        <v>Porcentaje de cumplimiento de adquisición de equipamiento de cómputo.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20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131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60" customHeight="1" x14ac:dyDescent="0.2">
      <c r="A14" s="146" t="s">
        <v>7</v>
      </c>
      <c r="B14" s="146"/>
      <c r="C14" s="146"/>
      <c r="D14" s="193" t="s">
        <v>132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20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57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20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+MIR!A25</f>
        <v>Actividad 2.8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+MIR!B25</f>
        <v>Equipamiento de cómputo adquirido.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21" t="s">
        <v>31</v>
      </c>
      <c r="K22" s="21" t="s">
        <v>32</v>
      </c>
      <c r="L22" s="21" t="s">
        <v>33</v>
      </c>
      <c r="M22" s="21" t="s">
        <v>34</v>
      </c>
      <c r="N22" s="144"/>
      <c r="O22" s="144"/>
      <c r="P22" s="144"/>
      <c r="Q22" s="144"/>
    </row>
    <row r="23" spans="1:17" s="37" customFormat="1" ht="91.5" customHeight="1" x14ac:dyDescent="0.2">
      <c r="A23" s="185" t="s">
        <v>73</v>
      </c>
      <c r="B23" s="185"/>
      <c r="C23" s="185"/>
      <c r="D23" s="185"/>
      <c r="E23" s="185"/>
      <c r="F23" s="186" t="s">
        <v>137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15</v>
      </c>
      <c r="N23" s="202">
        <f>SUM(J23:M23)</f>
        <v>15</v>
      </c>
      <c r="O23" s="202"/>
      <c r="P23" s="140"/>
      <c r="Q23" s="140"/>
    </row>
    <row r="24" spans="1:17" s="37" customFormat="1" ht="91.5" customHeight="1" x14ac:dyDescent="0.2">
      <c r="A24" s="185" t="s">
        <v>133</v>
      </c>
      <c r="B24" s="185"/>
      <c r="C24" s="185"/>
      <c r="D24" s="185"/>
      <c r="E24" s="185"/>
      <c r="F24" s="186" t="s">
        <v>137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15</v>
      </c>
      <c r="N24" s="202">
        <f>SUM(J24:M24)</f>
        <v>15</v>
      </c>
      <c r="O24" s="202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61" t="s">
        <v>43</v>
      </c>
      <c r="G25" s="162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5.75" x14ac:dyDescent="0.2">
      <c r="A28" s="6"/>
      <c r="B28" s="6"/>
      <c r="C28" s="6"/>
      <c r="D28" s="6"/>
      <c r="E28" s="6"/>
      <c r="F28" s="133"/>
      <c r="G28" s="134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8:G28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abSelected="1" topLeftCell="A10" zoomScale="60" zoomScaleNormal="6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20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66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41.1" customHeight="1" x14ac:dyDescent="0.2">
      <c r="A12" s="146" t="s">
        <v>2</v>
      </c>
      <c r="B12" s="146"/>
      <c r="C12" s="146"/>
      <c r="D12" s="191" t="str">
        <f>+MIR!C26</f>
        <v>Porcentaje de cumplimiento de adquisición de equipos de radiocomunicación.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134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60" customHeight="1" x14ac:dyDescent="0.2">
      <c r="A14" s="146" t="s">
        <v>7</v>
      </c>
      <c r="B14" s="146"/>
      <c r="C14" s="146"/>
      <c r="D14" s="193" t="s">
        <v>135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3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57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3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+MIR!A26</f>
        <v>Actividad 2.9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+MIR!B26</f>
        <v>Equipos de radiocomunicación adquiridos.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91.5" customHeight="1" x14ac:dyDescent="0.2">
      <c r="A23" s="185" t="s">
        <v>74</v>
      </c>
      <c r="B23" s="185"/>
      <c r="C23" s="185"/>
      <c r="D23" s="185"/>
      <c r="E23" s="185"/>
      <c r="F23" s="186" t="s">
        <v>138</v>
      </c>
      <c r="G23" s="186"/>
      <c r="H23" s="199" t="s">
        <v>48</v>
      </c>
      <c r="I23" s="199"/>
      <c r="J23" s="92">
        <v>0</v>
      </c>
      <c r="K23" s="92">
        <v>0</v>
      </c>
      <c r="L23" s="92">
        <v>0</v>
      </c>
      <c r="M23" s="92">
        <v>41</v>
      </c>
      <c r="N23" s="202">
        <f>SUM(J23:M23)</f>
        <v>41</v>
      </c>
      <c r="O23" s="202"/>
      <c r="P23" s="140"/>
      <c r="Q23" s="140"/>
    </row>
    <row r="24" spans="1:17" s="37" customFormat="1" ht="91.5" customHeight="1" x14ac:dyDescent="0.2">
      <c r="A24" s="185" t="s">
        <v>136</v>
      </c>
      <c r="B24" s="185"/>
      <c r="C24" s="185"/>
      <c r="D24" s="185"/>
      <c r="E24" s="185"/>
      <c r="F24" s="186" t="s">
        <v>138</v>
      </c>
      <c r="G24" s="186"/>
      <c r="H24" s="199" t="s">
        <v>48</v>
      </c>
      <c r="I24" s="199"/>
      <c r="J24" s="92">
        <v>0</v>
      </c>
      <c r="K24" s="92">
        <v>0</v>
      </c>
      <c r="L24" s="92">
        <v>0</v>
      </c>
      <c r="M24" s="92">
        <v>41</v>
      </c>
      <c r="N24" s="202">
        <f>SUM(J24:M24)</f>
        <v>41</v>
      </c>
      <c r="O24" s="202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61" t="s">
        <v>43</v>
      </c>
      <c r="G25" s="162"/>
      <c r="H25" s="140"/>
      <c r="I25" s="140"/>
      <c r="J25" s="82">
        <v>0</v>
      </c>
      <c r="K25" s="82">
        <v>0</v>
      </c>
      <c r="L25" s="82">
        <v>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Q12" sqref="Q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13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63" t="s">
        <v>3</v>
      </c>
      <c r="K6" s="125" t="s">
        <v>2</v>
      </c>
      <c r="L6" s="125"/>
      <c r="M6" s="125"/>
      <c r="N6" s="125"/>
      <c r="O6" s="63" t="s">
        <v>1</v>
      </c>
      <c r="P6" s="125" t="s">
        <v>2</v>
      </c>
      <c r="Q6" s="125"/>
      <c r="R6" s="3"/>
    </row>
    <row r="7" spans="1:18" s="24" customFormat="1" ht="48.7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67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67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45" t="str">
        <f>+[1]MIR!C6</f>
        <v xml:space="preserve">Asegurar la integridad física, patrimonial y legal de las personas y organizaciones aplicando el sistema de seguridad pública municipal y de vigilancia 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8" s="4" customFormat="1" ht="40.5" customHeight="1" x14ac:dyDescent="0.2">
      <c r="A12" s="146" t="s">
        <v>2</v>
      </c>
      <c r="B12" s="146"/>
      <c r="C12" s="146"/>
      <c r="D12" s="145" t="str">
        <f>+MIR!C10</f>
        <v>Tasa de variación anual porcentual de la Calificación de la percepción ciudadana del servicio de la policía municipal de Guaymas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65" t="s">
        <v>16</v>
      </c>
      <c r="Q12" s="79" t="s">
        <v>165</v>
      </c>
    </row>
    <row r="13" spans="1:18" s="4" customFormat="1" ht="36" customHeight="1" x14ac:dyDescent="0.2">
      <c r="A13" s="146" t="s">
        <v>17</v>
      </c>
      <c r="B13" s="146"/>
      <c r="C13" s="146"/>
      <c r="D13" s="145" t="s">
        <v>166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</row>
    <row r="14" spans="1:18" s="4" customFormat="1" ht="51" customHeight="1" x14ac:dyDescent="0.2">
      <c r="A14" s="146" t="s">
        <v>7</v>
      </c>
      <c r="B14" s="146"/>
      <c r="C14" s="146"/>
      <c r="D14" s="149" t="s">
        <v>167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1"/>
      <c r="P14" s="65" t="s">
        <v>38</v>
      </c>
      <c r="Q14" s="79" t="s">
        <v>150</v>
      </c>
    </row>
    <row r="15" spans="1:18" s="4" customFormat="1" ht="33" customHeight="1" x14ac:dyDescent="0.2">
      <c r="A15" s="146" t="s">
        <v>18</v>
      </c>
      <c r="B15" s="146"/>
      <c r="C15" s="146"/>
      <c r="D15" s="145" t="s">
        <v>168</v>
      </c>
      <c r="E15" s="145"/>
      <c r="F15" s="145"/>
      <c r="G15" s="145"/>
      <c r="H15" s="145"/>
      <c r="I15" s="145"/>
      <c r="J15" s="146" t="s">
        <v>19</v>
      </c>
      <c r="K15" s="146"/>
      <c r="L15" s="136" t="s">
        <v>44</v>
      </c>
      <c r="M15" s="136"/>
      <c r="N15" s="136"/>
      <c r="O15" s="136"/>
      <c r="P15" s="65" t="s">
        <v>20</v>
      </c>
      <c r="Q15" s="7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45" t="s">
        <v>46</v>
      </c>
      <c r="E16" s="145"/>
      <c r="F16" s="145"/>
      <c r="G16" s="145"/>
      <c r="H16" s="145"/>
      <c r="I16" s="145"/>
      <c r="J16" s="146" t="s">
        <v>22</v>
      </c>
      <c r="K16" s="146"/>
      <c r="L16" s="146"/>
      <c r="M16" s="146"/>
      <c r="N16" s="146"/>
      <c r="O16" s="146"/>
      <c r="P16" s="145" t="str">
        <f>+MIR!A10</f>
        <v>Fin</v>
      </c>
      <c r="Q16" s="145"/>
    </row>
    <row r="17" spans="1:17" s="4" customFormat="1" ht="42.75" customHeight="1" x14ac:dyDescent="0.2">
      <c r="A17" s="146" t="s">
        <v>23</v>
      </c>
      <c r="B17" s="146"/>
      <c r="C17" s="146"/>
      <c r="D17" s="145" t="str">
        <f>+MIR!B10</f>
        <v>Disminución del índice de delitos del ámbito de la Policía Municipal en Guaymas por suficiente desempeño de las y los policías en materia de seguridad pública.</v>
      </c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64" t="s">
        <v>31</v>
      </c>
      <c r="K22" s="64" t="s">
        <v>32</v>
      </c>
      <c r="L22" s="64" t="s">
        <v>33</v>
      </c>
      <c r="M22" s="64" t="s">
        <v>34</v>
      </c>
      <c r="N22" s="144"/>
      <c r="O22" s="144"/>
      <c r="P22" s="144"/>
      <c r="Q22" s="144"/>
    </row>
    <row r="23" spans="1:17" s="37" customFormat="1" ht="45.6" customHeight="1" x14ac:dyDescent="0.2">
      <c r="A23" s="135" t="s">
        <v>199</v>
      </c>
      <c r="B23" s="135"/>
      <c r="C23" s="135"/>
      <c r="D23" s="135"/>
      <c r="E23" s="135"/>
      <c r="F23" s="136" t="s">
        <v>169</v>
      </c>
      <c r="G23" s="136"/>
      <c r="H23" s="137" t="s">
        <v>170</v>
      </c>
      <c r="I23" s="138"/>
      <c r="J23" s="80"/>
      <c r="K23" s="80"/>
      <c r="L23" s="80"/>
      <c r="M23" s="81">
        <v>7</v>
      </c>
      <c r="N23" s="139">
        <f>SUM(J23:M23)</f>
        <v>7</v>
      </c>
      <c r="O23" s="139"/>
      <c r="P23" s="140" t="s">
        <v>171</v>
      </c>
      <c r="Q23" s="140"/>
    </row>
    <row r="24" spans="1:17" s="37" customFormat="1" ht="45.6" customHeight="1" x14ac:dyDescent="0.2">
      <c r="A24" s="135" t="s">
        <v>200</v>
      </c>
      <c r="B24" s="135"/>
      <c r="C24" s="135"/>
      <c r="D24" s="135"/>
      <c r="E24" s="135"/>
      <c r="F24" s="136" t="s">
        <v>169</v>
      </c>
      <c r="G24" s="136"/>
      <c r="H24" s="137" t="s">
        <v>170</v>
      </c>
      <c r="I24" s="138"/>
      <c r="J24" s="80"/>
      <c r="K24" s="80"/>
      <c r="L24" s="80"/>
      <c r="M24" s="81">
        <v>5.5</v>
      </c>
      <c r="N24" s="139">
        <f>SUM(J24:M24)</f>
        <v>5.5</v>
      </c>
      <c r="O24" s="139"/>
      <c r="P24" s="140" t="s">
        <v>171</v>
      </c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/>
      <c r="K25" s="82"/>
      <c r="L25" s="82"/>
      <c r="M25" s="83">
        <f>+((M23-M24) /M24) * 100</f>
        <v>27.27272727272727</v>
      </c>
      <c r="N25" s="142">
        <f>+((N23-N24) /N24) * 100</f>
        <v>27.27272727272727</v>
      </c>
      <c r="O25" s="143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x14ac:dyDescent="0.2">
      <c r="A29" s="6"/>
      <c r="B29" s="6"/>
      <c r="C29" s="6"/>
      <c r="D29" s="6"/>
      <c r="E29" s="6"/>
      <c r="F29" s="133"/>
      <c r="G29" s="13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75" x14ac:dyDescent="0.2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D17" sqref="D17:Q1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13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63" t="s">
        <v>3</v>
      </c>
      <c r="K6" s="125" t="s">
        <v>2</v>
      </c>
      <c r="L6" s="125"/>
      <c r="M6" s="125"/>
      <c r="N6" s="125"/>
      <c r="O6" s="63" t="s">
        <v>1</v>
      </c>
      <c r="P6" s="125" t="s">
        <v>2</v>
      </c>
      <c r="Q6" s="125"/>
      <c r="R6" s="3"/>
    </row>
    <row r="7" spans="1:18" s="24" customFormat="1" ht="48.7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67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67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45" t="str">
        <f>+[1]MIR!C6</f>
        <v xml:space="preserve">Asegurar la integridad física, patrimonial y legal de las personas y organizaciones aplicando el sistema de seguridad pública municipal y de vigilancia 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8" s="4" customFormat="1" ht="24.75" customHeight="1" x14ac:dyDescent="0.2">
      <c r="A12" s="146" t="s">
        <v>2</v>
      </c>
      <c r="B12" s="146"/>
      <c r="C12" s="146"/>
      <c r="D12" s="145" t="str">
        <f>+MIR!C11</f>
        <v>Tasa de variación de delitos por cada 10,000 habitantes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65" t="s">
        <v>16</v>
      </c>
      <c r="Q12" s="7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45" t="s">
        <v>174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</row>
    <row r="14" spans="1:18" s="4" customFormat="1" ht="47.45" customHeight="1" x14ac:dyDescent="0.2">
      <c r="A14" s="146" t="s">
        <v>7</v>
      </c>
      <c r="B14" s="146"/>
      <c r="C14" s="146"/>
      <c r="D14" s="149" t="s">
        <v>175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1"/>
      <c r="P14" s="65" t="s">
        <v>38</v>
      </c>
      <c r="Q14" s="79" t="s">
        <v>150</v>
      </c>
    </row>
    <row r="15" spans="1:18" s="4" customFormat="1" ht="33" customHeight="1" x14ac:dyDescent="0.2">
      <c r="A15" s="146" t="s">
        <v>18</v>
      </c>
      <c r="B15" s="146"/>
      <c r="C15" s="146"/>
      <c r="D15" s="145" t="s">
        <v>176</v>
      </c>
      <c r="E15" s="145"/>
      <c r="F15" s="145"/>
      <c r="G15" s="145"/>
      <c r="H15" s="145"/>
      <c r="I15" s="145"/>
      <c r="J15" s="146" t="s">
        <v>19</v>
      </c>
      <c r="K15" s="146"/>
      <c r="L15" s="158" t="s">
        <v>44</v>
      </c>
      <c r="M15" s="158"/>
      <c r="N15" s="158"/>
      <c r="O15" s="158"/>
      <c r="P15" s="65" t="s">
        <v>20</v>
      </c>
      <c r="Q15" s="79" t="s">
        <v>177</v>
      </c>
    </row>
    <row r="16" spans="1:18" s="4" customFormat="1" ht="24" customHeight="1" x14ac:dyDescent="0.2">
      <c r="A16" s="146" t="s">
        <v>21</v>
      </c>
      <c r="B16" s="146"/>
      <c r="C16" s="146"/>
      <c r="D16" s="145" t="s">
        <v>46</v>
      </c>
      <c r="E16" s="145"/>
      <c r="F16" s="145"/>
      <c r="G16" s="145"/>
      <c r="H16" s="145"/>
      <c r="I16" s="145"/>
      <c r="J16" s="146" t="s">
        <v>22</v>
      </c>
      <c r="K16" s="146"/>
      <c r="L16" s="146"/>
      <c r="M16" s="146"/>
      <c r="N16" s="146"/>
      <c r="O16" s="146"/>
      <c r="P16" s="145" t="str">
        <f>+MIR!A11</f>
        <v>Propósito = Programa P.</v>
      </c>
      <c r="Q16" s="145"/>
    </row>
    <row r="17" spans="1:17" s="4" customFormat="1" ht="42.75" customHeight="1" x14ac:dyDescent="0.2">
      <c r="A17" s="146" t="s">
        <v>23</v>
      </c>
      <c r="B17" s="146"/>
      <c r="C17" s="146"/>
      <c r="D17" s="145" t="str">
        <f>+MIR!B11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64" t="s">
        <v>31</v>
      </c>
      <c r="K22" s="64" t="s">
        <v>32</v>
      </c>
      <c r="L22" s="64" t="s">
        <v>33</v>
      </c>
      <c r="M22" s="64" t="s">
        <v>34</v>
      </c>
      <c r="N22" s="144"/>
      <c r="O22" s="144"/>
      <c r="P22" s="144"/>
      <c r="Q22" s="144"/>
    </row>
    <row r="23" spans="1:17" s="37" customFormat="1" ht="57.95" customHeight="1" x14ac:dyDescent="0.2">
      <c r="A23" s="135" t="s">
        <v>178</v>
      </c>
      <c r="B23" s="135"/>
      <c r="C23" s="135"/>
      <c r="D23" s="135"/>
      <c r="E23" s="135"/>
      <c r="F23" s="158" t="s">
        <v>179</v>
      </c>
      <c r="G23" s="158"/>
      <c r="H23" s="158" t="s">
        <v>170</v>
      </c>
      <c r="I23" s="158"/>
      <c r="J23" s="80"/>
      <c r="K23" s="80"/>
      <c r="L23" s="80"/>
      <c r="M23" s="84">
        <f>+(5.2+4.65+0.45) /3</f>
        <v>3.4333333333333336</v>
      </c>
      <c r="N23" s="139">
        <f>SUM(J23:M23)</f>
        <v>3.4333333333333336</v>
      </c>
      <c r="O23" s="139"/>
      <c r="P23" s="136" t="s">
        <v>180</v>
      </c>
      <c r="Q23" s="136"/>
    </row>
    <row r="24" spans="1:17" s="37" customFormat="1" ht="57.95" customHeight="1" x14ac:dyDescent="0.2">
      <c r="A24" s="135" t="s">
        <v>181</v>
      </c>
      <c r="B24" s="135"/>
      <c r="C24" s="135"/>
      <c r="D24" s="135"/>
      <c r="E24" s="135"/>
      <c r="F24" s="158" t="s">
        <v>179</v>
      </c>
      <c r="G24" s="158"/>
      <c r="H24" s="158" t="s">
        <v>170</v>
      </c>
      <c r="I24" s="158"/>
      <c r="J24" s="85"/>
      <c r="K24" s="85"/>
      <c r="L24" s="85"/>
      <c r="M24" s="84">
        <f>+(6.34+5.86+0.65) /3</f>
        <v>4.2833333333333332</v>
      </c>
      <c r="N24" s="139">
        <f>SUM(J24:M24)</f>
        <v>4.2833333333333332</v>
      </c>
      <c r="O24" s="139"/>
      <c r="P24" s="136" t="s">
        <v>182</v>
      </c>
      <c r="Q24" s="136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6"/>
      <c r="K25" s="86"/>
      <c r="L25" s="86"/>
      <c r="M25" s="86">
        <f>+((M23-M24) /M24) * 100</f>
        <v>-19.84435797665369</v>
      </c>
      <c r="N25" s="159">
        <f>+((N23-N24) /N24) * 100</f>
        <v>-19.84435797665369</v>
      </c>
      <c r="O25" s="160"/>
      <c r="P25" s="161"/>
      <c r="Q25" s="162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x14ac:dyDescent="0.2">
      <c r="A29" s="6"/>
      <c r="B29" s="6"/>
      <c r="C29" s="6"/>
      <c r="D29" s="6"/>
      <c r="E29" s="6"/>
      <c r="F29" s="133"/>
      <c r="G29" s="13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75" x14ac:dyDescent="0.2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D17" sqref="D17:Q1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13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63" t="s">
        <v>3</v>
      </c>
      <c r="K6" s="125" t="s">
        <v>2</v>
      </c>
      <c r="L6" s="125"/>
      <c r="M6" s="125"/>
      <c r="N6" s="125"/>
      <c r="O6" s="63" t="s">
        <v>1</v>
      </c>
      <c r="P6" s="125" t="s">
        <v>2</v>
      </c>
      <c r="Q6" s="125"/>
      <c r="R6" s="3"/>
    </row>
    <row r="7" spans="1:18" s="24" customFormat="1" ht="48.75" customHeight="1" x14ac:dyDescent="0.2">
      <c r="A7" s="76" t="str">
        <f>+[1]MIR!A5</f>
        <v>021</v>
      </c>
      <c r="B7" s="182" t="str">
        <f>+[1]MIR!B5</f>
        <v>SEGURIDAD PÚBLICA MUNICIPAL</v>
      </c>
      <c r="C7" s="182"/>
      <c r="D7" s="182"/>
      <c r="E7" s="182"/>
      <c r="F7" s="182"/>
      <c r="G7" s="182"/>
      <c r="H7" s="182"/>
      <c r="I7" s="182"/>
      <c r="J7" s="77" t="str">
        <f>+[1]MIR!E5</f>
        <v>01</v>
      </c>
      <c r="K7" s="183" t="str">
        <f>+[1]MIR!F5</f>
        <v>SEGURIDAD Y PROTECCION PARA TODOS LOS CIUDADANOS</v>
      </c>
      <c r="L7" s="183"/>
      <c r="M7" s="183"/>
      <c r="N7" s="183"/>
      <c r="O7" s="78" t="str">
        <f>+[1]MIR!J5</f>
        <v>11</v>
      </c>
      <c r="P7" s="184" t="str">
        <f>+[1]MIR!K5</f>
        <v>JEFATURA DE POLICIA PREVENTIVA Y TRANSITO MUNICIPAL</v>
      </c>
      <c r="Q7" s="18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45" t="str">
        <f>+[1]MIR!C6</f>
        <v xml:space="preserve">Asegurar la integridad física, patrimonial y legal de las personas y organizaciones aplicando el sistema de seguridad pública municipal y de vigilancia 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8" s="4" customFormat="1" ht="24.75" customHeight="1" x14ac:dyDescent="0.2">
      <c r="A12" s="146" t="s">
        <v>2</v>
      </c>
      <c r="B12" s="146"/>
      <c r="C12" s="146"/>
      <c r="D12" s="145" t="str">
        <f>+MIR!C12</f>
        <v>Tasa de variación anual de policias por cada 1,000 habitantes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65" t="s">
        <v>16</v>
      </c>
      <c r="Q12" s="79" t="s">
        <v>42</v>
      </c>
    </row>
    <row r="13" spans="1:18" s="4" customFormat="1" ht="36" customHeight="1" x14ac:dyDescent="0.2">
      <c r="A13" s="176" t="s">
        <v>17</v>
      </c>
      <c r="B13" s="177"/>
      <c r="C13" s="178"/>
      <c r="D13" s="145" t="s">
        <v>202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</row>
    <row r="14" spans="1:18" s="4" customFormat="1" ht="45" customHeight="1" x14ac:dyDescent="0.2">
      <c r="A14" s="176" t="s">
        <v>7</v>
      </c>
      <c r="B14" s="177"/>
      <c r="C14" s="178"/>
      <c r="D14" s="149" t="s">
        <v>203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1"/>
      <c r="P14" s="65" t="s">
        <v>38</v>
      </c>
      <c r="Q14" s="79" t="s">
        <v>150</v>
      </c>
    </row>
    <row r="15" spans="1:18" s="4" customFormat="1" ht="33" customHeight="1" x14ac:dyDescent="0.2">
      <c r="A15" s="176" t="s">
        <v>18</v>
      </c>
      <c r="B15" s="177"/>
      <c r="C15" s="178"/>
      <c r="D15" s="145" t="s">
        <v>204</v>
      </c>
      <c r="E15" s="145"/>
      <c r="F15" s="145"/>
      <c r="G15" s="145"/>
      <c r="H15" s="145"/>
      <c r="I15" s="145"/>
      <c r="J15" s="146" t="s">
        <v>19</v>
      </c>
      <c r="K15" s="146"/>
      <c r="L15" s="158" t="s">
        <v>44</v>
      </c>
      <c r="M15" s="158"/>
      <c r="N15" s="158"/>
      <c r="O15" s="158"/>
      <c r="P15" s="65" t="s">
        <v>20</v>
      </c>
      <c r="Q15" s="79" t="s">
        <v>45</v>
      </c>
    </row>
    <row r="16" spans="1:18" s="4" customFormat="1" ht="24" customHeight="1" x14ac:dyDescent="0.2">
      <c r="A16" s="176" t="s">
        <v>21</v>
      </c>
      <c r="B16" s="177"/>
      <c r="C16" s="178"/>
      <c r="D16" s="149" t="s">
        <v>49</v>
      </c>
      <c r="E16" s="150"/>
      <c r="F16" s="150"/>
      <c r="G16" s="150"/>
      <c r="H16" s="150"/>
      <c r="I16" s="151"/>
      <c r="J16" s="176" t="s">
        <v>22</v>
      </c>
      <c r="K16" s="177"/>
      <c r="L16" s="177"/>
      <c r="M16" s="177"/>
      <c r="N16" s="177"/>
      <c r="O16" s="178"/>
      <c r="P16" s="149" t="str">
        <f>+MIR!A12</f>
        <v>Componente 1 = Subprograma</v>
      </c>
      <c r="Q16" s="151"/>
    </row>
    <row r="17" spans="1:17" s="4" customFormat="1" ht="42.75" customHeight="1" x14ac:dyDescent="0.2">
      <c r="A17" s="176" t="s">
        <v>23</v>
      </c>
      <c r="B17" s="177"/>
      <c r="C17" s="178"/>
      <c r="D17" s="149" t="str">
        <f>+MIR!B12</f>
        <v>Corporaciones de Seguridad Pública profesionales y capacitadas.</v>
      </c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1"/>
    </row>
    <row r="18" spans="1:17" s="4" customFormat="1" ht="12" customHeight="1" x14ac:dyDescent="0.2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</row>
    <row r="19" spans="1:17" ht="20.25" customHeight="1" x14ac:dyDescent="0.2">
      <c r="A19" s="179" t="s">
        <v>24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1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67" t="s">
        <v>25</v>
      </c>
      <c r="B21" s="171"/>
      <c r="C21" s="171"/>
      <c r="D21" s="171"/>
      <c r="E21" s="168"/>
      <c r="F21" s="98" t="s">
        <v>26</v>
      </c>
      <c r="G21" s="100"/>
      <c r="H21" s="98" t="s">
        <v>27</v>
      </c>
      <c r="I21" s="100"/>
      <c r="J21" s="173" t="s">
        <v>28</v>
      </c>
      <c r="K21" s="174"/>
      <c r="L21" s="174"/>
      <c r="M21" s="175"/>
      <c r="N21" s="167" t="s">
        <v>29</v>
      </c>
      <c r="O21" s="168"/>
      <c r="P21" s="167" t="s">
        <v>30</v>
      </c>
      <c r="Q21" s="168"/>
    </row>
    <row r="22" spans="1:17" ht="29.25" customHeight="1" x14ac:dyDescent="0.2">
      <c r="A22" s="169"/>
      <c r="B22" s="172"/>
      <c r="C22" s="172"/>
      <c r="D22" s="172"/>
      <c r="E22" s="170"/>
      <c r="F22" s="104"/>
      <c r="G22" s="106"/>
      <c r="H22" s="104"/>
      <c r="I22" s="106"/>
      <c r="J22" s="64" t="s">
        <v>31</v>
      </c>
      <c r="K22" s="64" t="s">
        <v>32</v>
      </c>
      <c r="L22" s="64" t="s">
        <v>33</v>
      </c>
      <c r="M22" s="64" t="s">
        <v>34</v>
      </c>
      <c r="N22" s="169"/>
      <c r="O22" s="170"/>
      <c r="P22" s="169"/>
      <c r="Q22" s="170"/>
    </row>
    <row r="23" spans="1:17" s="37" customFormat="1" ht="38.1" customHeight="1" x14ac:dyDescent="0.2">
      <c r="A23" s="135" t="s">
        <v>205</v>
      </c>
      <c r="B23" s="135"/>
      <c r="C23" s="135"/>
      <c r="D23" s="135"/>
      <c r="E23" s="135"/>
      <c r="F23" s="158" t="s">
        <v>206</v>
      </c>
      <c r="G23" s="158"/>
      <c r="H23" s="158" t="s">
        <v>170</v>
      </c>
      <c r="I23" s="158"/>
      <c r="J23" s="80"/>
      <c r="K23" s="80"/>
      <c r="L23" s="80"/>
      <c r="M23" s="87">
        <v>1.5</v>
      </c>
      <c r="N23" s="163">
        <f>+M23</f>
        <v>1.5</v>
      </c>
      <c r="O23" s="163"/>
      <c r="P23" s="161"/>
      <c r="Q23" s="162"/>
    </row>
    <row r="24" spans="1:17" s="37" customFormat="1" ht="38.1" customHeight="1" x14ac:dyDescent="0.2">
      <c r="A24" s="135" t="s">
        <v>207</v>
      </c>
      <c r="B24" s="135"/>
      <c r="C24" s="135"/>
      <c r="D24" s="135"/>
      <c r="E24" s="135"/>
      <c r="F24" s="158" t="s">
        <v>206</v>
      </c>
      <c r="G24" s="158"/>
      <c r="H24" s="158" t="s">
        <v>170</v>
      </c>
      <c r="I24" s="158"/>
      <c r="J24" s="85"/>
      <c r="K24" s="85"/>
      <c r="L24" s="85"/>
      <c r="M24" s="88">
        <v>1.9</v>
      </c>
      <c r="N24" s="163">
        <f>+M24</f>
        <v>1.9</v>
      </c>
      <c r="O24" s="163"/>
      <c r="P24" s="161"/>
      <c r="Q24" s="162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64" t="s">
        <v>43</v>
      </c>
      <c r="G25" s="164"/>
      <c r="H25" s="164"/>
      <c r="I25" s="164"/>
      <c r="J25" s="82"/>
      <c r="K25" s="82"/>
      <c r="L25" s="82"/>
      <c r="M25" s="82">
        <f t="shared" ref="M25:N25" si="0">+(M23-M24)/M24*100</f>
        <v>-21.052631578947363</v>
      </c>
      <c r="N25" s="165">
        <f t="shared" si="0"/>
        <v>-21.052631578947363</v>
      </c>
      <c r="O25" s="166"/>
      <c r="P25" s="161"/>
      <c r="Q25" s="162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x14ac:dyDescent="0.2">
      <c r="A29" s="6"/>
      <c r="B29" s="6"/>
      <c r="C29" s="6"/>
      <c r="D29" s="6"/>
      <c r="E29" s="6"/>
      <c r="F29" s="133"/>
      <c r="G29" s="13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75" x14ac:dyDescent="0.2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sqref="A1:Q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3" t="s">
        <v>3</v>
      </c>
      <c r="K6" s="125" t="s">
        <v>2</v>
      </c>
      <c r="L6" s="125"/>
      <c r="M6" s="125"/>
      <c r="N6" s="125"/>
      <c r="O6" s="13" t="s">
        <v>1</v>
      </c>
      <c r="P6" s="125" t="s">
        <v>2</v>
      </c>
      <c r="Q6" s="125"/>
      <c r="R6" s="3"/>
    </row>
    <row r="7" spans="1:18" s="24" customFormat="1" ht="90" customHeight="1" x14ac:dyDescent="0.2">
      <c r="A7" s="61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8" s="4" customFormat="1" ht="24.75" customHeight="1" x14ac:dyDescent="0.2">
      <c r="A12" s="146" t="s">
        <v>2</v>
      </c>
      <c r="B12" s="146"/>
      <c r="C12" s="146"/>
      <c r="D12" s="191" t="str">
        <f>+MIR!C13</f>
        <v>Porcentaje de cumplimiento de evaluaciones a elementos policiacos en activo.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4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82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45" customHeight="1" x14ac:dyDescent="0.2">
      <c r="A14" s="146" t="s">
        <v>7</v>
      </c>
      <c r="B14" s="146"/>
      <c r="C14" s="146"/>
      <c r="D14" s="193" t="s">
        <v>85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17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14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+MIR!A13</f>
        <v>Actividad 1.1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+MIR!B13</f>
        <v>Elementos policiacos en activo evaluados.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15" t="s">
        <v>31</v>
      </c>
      <c r="K22" s="15" t="s">
        <v>32</v>
      </c>
      <c r="L22" s="15" t="s">
        <v>33</v>
      </c>
      <c r="M22" s="15" t="s">
        <v>34</v>
      </c>
      <c r="N22" s="144"/>
      <c r="O22" s="144"/>
      <c r="P22" s="144"/>
      <c r="Q22" s="144"/>
    </row>
    <row r="23" spans="1:17" s="37" customFormat="1" ht="69" customHeight="1" x14ac:dyDescent="0.2">
      <c r="A23" s="185" t="s">
        <v>84</v>
      </c>
      <c r="B23" s="185"/>
      <c r="C23" s="185"/>
      <c r="D23" s="185"/>
      <c r="E23" s="185"/>
      <c r="F23" s="186" t="s">
        <v>83</v>
      </c>
      <c r="G23" s="186"/>
      <c r="H23" s="187" t="s">
        <v>48</v>
      </c>
      <c r="I23" s="187"/>
      <c r="J23" s="89">
        <v>0</v>
      </c>
      <c r="K23" s="89">
        <v>0</v>
      </c>
      <c r="L23" s="89">
        <v>24</v>
      </c>
      <c r="M23" s="89">
        <v>24</v>
      </c>
      <c r="N23" s="188">
        <f>SUM(J23:M23)</f>
        <v>48</v>
      </c>
      <c r="O23" s="189"/>
      <c r="P23" s="140"/>
      <c r="Q23" s="140"/>
    </row>
    <row r="24" spans="1:17" s="37" customFormat="1" ht="61.5" customHeight="1" x14ac:dyDescent="0.2">
      <c r="A24" s="185" t="s">
        <v>86</v>
      </c>
      <c r="B24" s="185"/>
      <c r="C24" s="185"/>
      <c r="D24" s="185"/>
      <c r="E24" s="185"/>
      <c r="F24" s="186" t="s">
        <v>83</v>
      </c>
      <c r="G24" s="186"/>
      <c r="H24" s="187" t="s">
        <v>48</v>
      </c>
      <c r="I24" s="187"/>
      <c r="J24" s="89">
        <v>0</v>
      </c>
      <c r="K24" s="89">
        <v>0</v>
      </c>
      <c r="L24" s="89">
        <v>24</v>
      </c>
      <c r="M24" s="89">
        <v>24</v>
      </c>
      <c r="N24" s="188">
        <f>SUM(J24:M24)</f>
        <v>48</v>
      </c>
      <c r="O24" s="189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f>+L23/L24*100</f>
        <v>100</v>
      </c>
      <c r="M25" s="82">
        <f t="shared" ref="M25" si="0">+M23/M24*100</f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5.75" x14ac:dyDescent="0.2">
      <c r="A28" s="6"/>
      <c r="B28" s="6"/>
      <c r="C28" s="6"/>
      <c r="D28" s="6"/>
      <c r="E28" s="6"/>
      <c r="F28" s="133"/>
      <c r="G28" s="134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8:G28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J23" sqref="J23:O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90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24.75" customHeight="1" x14ac:dyDescent="0.2">
      <c r="A12" s="146" t="s">
        <v>2</v>
      </c>
      <c r="B12" s="146"/>
      <c r="C12" s="146"/>
      <c r="D12" s="191" t="str">
        <f>+MIR!C14</f>
        <v>Porcentaje de cumplimiento de realización de procesos de formación a elementos policiacos.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89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45" customHeight="1" x14ac:dyDescent="0.2">
      <c r="A14" s="146" t="s">
        <v>7</v>
      </c>
      <c r="B14" s="146"/>
      <c r="C14" s="146"/>
      <c r="D14" s="193" t="s">
        <v>90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6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6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45" t="s">
        <v>49</v>
      </c>
      <c r="E16" s="145"/>
      <c r="F16" s="145"/>
      <c r="G16" s="145"/>
      <c r="H16" s="145"/>
      <c r="I16" s="145"/>
      <c r="J16" s="146" t="s">
        <v>22</v>
      </c>
      <c r="K16" s="146"/>
      <c r="L16" s="146"/>
      <c r="M16" s="146"/>
      <c r="N16" s="146"/>
      <c r="O16" s="146"/>
      <c r="P16" s="191" t="str">
        <f>+MIR!A14</f>
        <v>Actividad 1.2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+MIR!B14</f>
        <v>Procesos de formación a elementos policiacos realizados.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69" customHeight="1" x14ac:dyDescent="0.2">
      <c r="A23" s="185" t="s">
        <v>87</v>
      </c>
      <c r="B23" s="185"/>
      <c r="C23" s="185"/>
      <c r="D23" s="185"/>
      <c r="E23" s="185"/>
      <c r="F23" s="186" t="s">
        <v>92</v>
      </c>
      <c r="G23" s="186"/>
      <c r="H23" s="187" t="s">
        <v>48</v>
      </c>
      <c r="I23" s="187"/>
      <c r="J23" s="89">
        <v>0</v>
      </c>
      <c r="K23" s="89">
        <v>0</v>
      </c>
      <c r="L23" s="89">
        <v>94</v>
      </c>
      <c r="M23" s="89">
        <v>70</v>
      </c>
      <c r="N23" s="188">
        <f>SUM(J23:M23)</f>
        <v>164</v>
      </c>
      <c r="O23" s="189"/>
      <c r="P23" s="140"/>
      <c r="Q23" s="140"/>
    </row>
    <row r="24" spans="1:17" s="37" customFormat="1" ht="61.5" customHeight="1" x14ac:dyDescent="0.2">
      <c r="A24" s="185" t="s">
        <v>91</v>
      </c>
      <c r="B24" s="185"/>
      <c r="C24" s="185"/>
      <c r="D24" s="185"/>
      <c r="E24" s="185"/>
      <c r="F24" s="186" t="s">
        <v>92</v>
      </c>
      <c r="G24" s="186"/>
      <c r="H24" s="187" t="s">
        <v>48</v>
      </c>
      <c r="I24" s="187"/>
      <c r="J24" s="89">
        <v>0</v>
      </c>
      <c r="K24" s="89">
        <v>0</v>
      </c>
      <c r="L24" s="89">
        <v>94</v>
      </c>
      <c r="M24" s="89">
        <v>70</v>
      </c>
      <c r="N24" s="188">
        <f>SUM(J24:M24)</f>
        <v>164</v>
      </c>
      <c r="O24" s="189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f t="shared" ref="L25:M25" si="0">+L23/L24*100</f>
        <v>100</v>
      </c>
      <c r="M25" s="82">
        <f t="shared" si="0"/>
        <v>100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  <c r="O28" s="6"/>
      <c r="P28" s="6"/>
      <c r="Q28" s="6"/>
    </row>
    <row r="29" spans="1:17" x14ac:dyDescent="0.2">
      <c r="B29" s="1"/>
      <c r="C29" s="7"/>
      <c r="D29" s="7"/>
      <c r="E29" s="7"/>
      <c r="F29" s="7"/>
      <c r="G29" s="7"/>
      <c r="H29" s="7"/>
      <c r="I29" s="7"/>
      <c r="J29" s="7"/>
      <c r="K29" s="7"/>
      <c r="L29" s="1"/>
      <c r="M29" s="1"/>
    </row>
    <row r="30" spans="1:17" ht="18.75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0" zoomScale="60" zoomScaleNormal="60" workbookViewId="0">
      <selection activeCell="J23" sqref="J23:O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51" t="s">
        <v>3</v>
      </c>
      <c r="K6" s="125" t="s">
        <v>2</v>
      </c>
      <c r="L6" s="125"/>
      <c r="M6" s="125"/>
      <c r="N6" s="125"/>
      <c r="O6" s="51" t="s">
        <v>1</v>
      </c>
      <c r="P6" s="125" t="s">
        <v>2</v>
      </c>
      <c r="Q6" s="125"/>
      <c r="R6" s="3"/>
    </row>
    <row r="7" spans="1:18" s="24" customFormat="1" ht="90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24.75" customHeight="1" x14ac:dyDescent="0.2">
      <c r="A12" s="146" t="s">
        <v>2</v>
      </c>
      <c r="B12" s="146"/>
      <c r="C12" s="146"/>
      <c r="D12" s="191" t="str">
        <f>+MIR!C15</f>
        <v>Porcentaje de cumplimiento de subcontratación de servicios con terceros.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53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94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45" customHeight="1" x14ac:dyDescent="0.2">
      <c r="A14" s="146" t="s">
        <v>7</v>
      </c>
      <c r="B14" s="146"/>
      <c r="C14" s="146"/>
      <c r="D14" s="193" t="s">
        <v>95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53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50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53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+MIR!A15</f>
        <v>Actividad 1.3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+MIR!B15</f>
        <v>Servicios con terceros subcontratados.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52" t="s">
        <v>31</v>
      </c>
      <c r="K22" s="52" t="s">
        <v>32</v>
      </c>
      <c r="L22" s="52" t="s">
        <v>33</v>
      </c>
      <c r="M22" s="52" t="s">
        <v>34</v>
      </c>
      <c r="N22" s="144"/>
      <c r="O22" s="144"/>
      <c r="P22" s="144"/>
      <c r="Q22" s="144"/>
    </row>
    <row r="23" spans="1:17" s="37" customFormat="1" ht="69" customHeight="1" x14ac:dyDescent="0.2">
      <c r="A23" s="185" t="s">
        <v>64</v>
      </c>
      <c r="B23" s="185"/>
      <c r="C23" s="185"/>
      <c r="D23" s="185"/>
      <c r="E23" s="185"/>
      <c r="F23" s="186" t="s">
        <v>97</v>
      </c>
      <c r="G23" s="186"/>
      <c r="H23" s="187" t="s">
        <v>48</v>
      </c>
      <c r="I23" s="187"/>
      <c r="J23" s="89">
        <v>0</v>
      </c>
      <c r="K23" s="89">
        <v>0</v>
      </c>
      <c r="L23" s="89">
        <v>59</v>
      </c>
      <c r="M23" s="89">
        <v>0</v>
      </c>
      <c r="N23" s="188">
        <f>SUM(J23:M23)</f>
        <v>59</v>
      </c>
      <c r="O23" s="189"/>
      <c r="P23" s="140"/>
      <c r="Q23" s="140"/>
    </row>
    <row r="24" spans="1:17" s="37" customFormat="1" ht="61.5" customHeight="1" x14ac:dyDescent="0.2">
      <c r="A24" s="185" t="s">
        <v>96</v>
      </c>
      <c r="B24" s="185"/>
      <c r="C24" s="185"/>
      <c r="D24" s="185"/>
      <c r="E24" s="185"/>
      <c r="F24" s="186" t="s">
        <v>97</v>
      </c>
      <c r="G24" s="186"/>
      <c r="H24" s="187" t="s">
        <v>48</v>
      </c>
      <c r="I24" s="187"/>
      <c r="J24" s="89">
        <v>0</v>
      </c>
      <c r="K24" s="89">
        <v>0</v>
      </c>
      <c r="L24" s="89">
        <v>59</v>
      </c>
      <c r="M24" s="89">
        <v>0</v>
      </c>
      <c r="N24" s="188">
        <f>SUM(J24:M24)</f>
        <v>59</v>
      </c>
      <c r="O24" s="189"/>
      <c r="P24" s="140"/>
      <c r="Q24" s="140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f t="shared" ref="L25" si="0">+L23/L24*100</f>
        <v>100</v>
      </c>
      <c r="M25" s="82">
        <v>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B28" s="1"/>
      <c r="C28" s="7"/>
      <c r="D28" s="7"/>
      <c r="E28" s="7"/>
      <c r="F28" s="7"/>
      <c r="G28" s="7"/>
      <c r="H28" s="7"/>
      <c r="I28" s="7"/>
      <c r="J28" s="7"/>
      <c r="K28" s="7"/>
      <c r="L28" s="1"/>
      <c r="M28" s="1"/>
    </row>
    <row r="29" spans="1:17" ht="18.75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3" zoomScale="60" zoomScaleNormal="60" workbookViewId="0">
      <selection activeCell="S24" sqref="S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98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29" t="s">
        <v>3</v>
      </c>
      <c r="K6" s="125" t="s">
        <v>2</v>
      </c>
      <c r="L6" s="125"/>
      <c r="M6" s="125"/>
      <c r="N6" s="125"/>
      <c r="O6" s="29" t="s">
        <v>1</v>
      </c>
      <c r="P6" s="125" t="s">
        <v>2</v>
      </c>
      <c r="Q6" s="125"/>
      <c r="R6" s="3"/>
    </row>
    <row r="7" spans="1:18" s="24" customFormat="1" ht="48.7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55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55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91" t="str">
        <f>+MIR!C6</f>
        <v>Fortalecimiento del municipio en materia de Seguridad Pública mediante la profesionalización, certificación y equipamiento de los elementos policiales, fortalecimiento tecnológico, de equipo e infraestructura, así como prevención social de la violencia y la delincuencia.</v>
      </c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8" s="4" customFormat="1" ht="41.1" customHeight="1" x14ac:dyDescent="0.2">
      <c r="A12" s="146" t="s">
        <v>2</v>
      </c>
      <c r="B12" s="146"/>
      <c r="C12" s="146"/>
      <c r="D12" s="191" t="str">
        <f>MIR!C16</f>
        <v>Porcentaje de cumplimiento de realización de programas de mejoras de condiciones laborales.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30" t="s">
        <v>16</v>
      </c>
      <c r="Q12" s="5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91" t="s">
        <v>139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</row>
    <row r="14" spans="1:18" s="4" customFormat="1" ht="66" customHeight="1" x14ac:dyDescent="0.2">
      <c r="A14" s="146" t="s">
        <v>7</v>
      </c>
      <c r="B14" s="146"/>
      <c r="C14" s="146"/>
      <c r="D14" s="193" t="s">
        <v>142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5"/>
      <c r="P14" s="30" t="s">
        <v>38</v>
      </c>
      <c r="Q14" s="5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91" t="s">
        <v>57</v>
      </c>
      <c r="E15" s="191"/>
      <c r="F15" s="191"/>
      <c r="G15" s="191"/>
      <c r="H15" s="191"/>
      <c r="I15" s="191"/>
      <c r="J15" s="146" t="s">
        <v>19</v>
      </c>
      <c r="K15" s="146"/>
      <c r="L15" s="192" t="s">
        <v>44</v>
      </c>
      <c r="M15" s="192"/>
      <c r="N15" s="192"/>
      <c r="O15" s="192"/>
      <c r="P15" s="30" t="s">
        <v>20</v>
      </c>
      <c r="Q15" s="59" t="s">
        <v>45</v>
      </c>
    </row>
    <row r="16" spans="1:18" s="4" customFormat="1" ht="24" customHeight="1" x14ac:dyDescent="0.2">
      <c r="A16" s="146" t="s">
        <v>21</v>
      </c>
      <c r="B16" s="146"/>
      <c r="C16" s="146"/>
      <c r="D16" s="191" t="s">
        <v>49</v>
      </c>
      <c r="E16" s="191"/>
      <c r="F16" s="191"/>
      <c r="G16" s="191"/>
      <c r="H16" s="191"/>
      <c r="I16" s="191"/>
      <c r="J16" s="146" t="s">
        <v>22</v>
      </c>
      <c r="K16" s="146"/>
      <c r="L16" s="146"/>
      <c r="M16" s="146"/>
      <c r="N16" s="146"/>
      <c r="O16" s="146"/>
      <c r="P16" s="191" t="str">
        <f>+MIR!A16</f>
        <v>Actividad 1.4</v>
      </c>
      <c r="Q16" s="191"/>
    </row>
    <row r="17" spans="1:17" s="4" customFormat="1" ht="42.75" customHeight="1" x14ac:dyDescent="0.2">
      <c r="A17" s="146" t="s">
        <v>23</v>
      </c>
      <c r="B17" s="146"/>
      <c r="C17" s="146"/>
      <c r="D17" s="191" t="str">
        <f>+MIR!B16</f>
        <v>Programas de mejoras de condiciones laborales realizado.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28" t="s">
        <v>31</v>
      </c>
      <c r="K22" s="28" t="s">
        <v>32</v>
      </c>
      <c r="L22" s="28" t="s">
        <v>33</v>
      </c>
      <c r="M22" s="28" t="s">
        <v>34</v>
      </c>
      <c r="N22" s="144"/>
      <c r="O22" s="144"/>
      <c r="P22" s="144"/>
      <c r="Q22" s="144"/>
    </row>
    <row r="23" spans="1:17" s="24" customFormat="1" ht="63" customHeight="1" x14ac:dyDescent="0.2">
      <c r="A23" s="185" t="s">
        <v>143</v>
      </c>
      <c r="B23" s="185"/>
      <c r="C23" s="185"/>
      <c r="D23" s="185"/>
      <c r="E23" s="185"/>
      <c r="F23" s="192" t="s">
        <v>145</v>
      </c>
      <c r="G23" s="192"/>
      <c r="H23" s="192" t="s">
        <v>48</v>
      </c>
      <c r="I23" s="192"/>
      <c r="J23" s="90">
        <v>0</v>
      </c>
      <c r="K23" s="90">
        <v>0</v>
      </c>
      <c r="L23" s="90">
        <v>1</v>
      </c>
      <c r="M23" s="90">
        <v>0</v>
      </c>
      <c r="N23" s="196">
        <f>SUM(J23:M23)</f>
        <v>1</v>
      </c>
      <c r="O23" s="196"/>
      <c r="P23" s="136"/>
      <c r="Q23" s="136"/>
    </row>
    <row r="24" spans="1:17" s="24" customFormat="1" ht="66.75" customHeight="1" x14ac:dyDescent="0.2">
      <c r="A24" s="185" t="s">
        <v>144</v>
      </c>
      <c r="B24" s="185"/>
      <c r="C24" s="185"/>
      <c r="D24" s="185"/>
      <c r="E24" s="185"/>
      <c r="F24" s="192" t="s">
        <v>145</v>
      </c>
      <c r="G24" s="192"/>
      <c r="H24" s="192" t="s">
        <v>48</v>
      </c>
      <c r="I24" s="192"/>
      <c r="J24" s="90">
        <v>0</v>
      </c>
      <c r="K24" s="90">
        <v>0</v>
      </c>
      <c r="L24" s="90">
        <v>1</v>
      </c>
      <c r="M24" s="90">
        <v>0</v>
      </c>
      <c r="N24" s="196">
        <f>SUM(J24:M24)</f>
        <v>1</v>
      </c>
      <c r="O24" s="196"/>
      <c r="P24" s="136"/>
      <c r="Q24" s="136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40" t="s">
        <v>43</v>
      </c>
      <c r="G25" s="140"/>
      <c r="H25" s="140"/>
      <c r="I25" s="140"/>
      <c r="J25" s="82">
        <v>0</v>
      </c>
      <c r="K25" s="82">
        <v>0</v>
      </c>
      <c r="L25" s="82">
        <f>+L23/L24*100</f>
        <v>100</v>
      </c>
      <c r="M25" s="82">
        <v>0</v>
      </c>
      <c r="N25" s="190">
        <v>100</v>
      </c>
      <c r="O25" s="190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x14ac:dyDescent="0.2">
      <c r="A29" s="6"/>
      <c r="B29" s="6"/>
      <c r="C29" s="6"/>
      <c r="D29" s="6"/>
      <c r="E29" s="6"/>
      <c r="F29" s="133"/>
      <c r="G29" s="13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75" x14ac:dyDescent="0.2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A18" sqref="A18:Q1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4" customFormat="1" ht="9.75" customHeight="1" x14ac:dyDescent="0.2">
      <c r="A2" s="3"/>
      <c r="B2" s="3"/>
      <c r="C2" s="156"/>
      <c r="D2" s="156"/>
      <c r="E2" s="156"/>
      <c r="F2" s="156"/>
      <c r="G2" s="1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57" t="s">
        <v>13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125" t="s">
        <v>1</v>
      </c>
      <c r="B5" s="125" t="s">
        <v>2</v>
      </c>
      <c r="C5" s="125"/>
      <c r="D5" s="125"/>
      <c r="E5" s="125"/>
      <c r="F5" s="125"/>
      <c r="G5" s="125"/>
      <c r="H5" s="125"/>
      <c r="I5" s="125"/>
      <c r="J5" s="125" t="s">
        <v>10</v>
      </c>
      <c r="K5" s="125"/>
      <c r="L5" s="125"/>
      <c r="M5" s="125"/>
      <c r="N5" s="125"/>
      <c r="O5" s="125" t="s">
        <v>9</v>
      </c>
      <c r="P5" s="125"/>
      <c r="Q5" s="125"/>
      <c r="R5" s="3"/>
    </row>
    <row r="6" spans="1:18" s="4" customFormat="1" ht="18.75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63" t="s">
        <v>3</v>
      </c>
      <c r="K6" s="125" t="s">
        <v>2</v>
      </c>
      <c r="L6" s="125"/>
      <c r="M6" s="125"/>
      <c r="N6" s="125"/>
      <c r="O6" s="63" t="s">
        <v>1</v>
      </c>
      <c r="P6" s="125" t="s">
        <v>2</v>
      </c>
      <c r="Q6" s="125"/>
      <c r="R6" s="3"/>
    </row>
    <row r="7" spans="1:18" s="24" customFormat="1" ht="48.75" customHeight="1" x14ac:dyDescent="0.2">
      <c r="A7" s="60" t="str">
        <f>+MIR!A5</f>
        <v>N/A</v>
      </c>
      <c r="B7" s="152" t="str">
        <f>+MIR!B5</f>
        <v>FORTALECIMIENTO DEL DESEMPEÑO EN MATERIA DE SEGURIDAD PÚBLICA</v>
      </c>
      <c r="C7" s="152"/>
      <c r="D7" s="152"/>
      <c r="E7" s="152"/>
      <c r="F7" s="152"/>
      <c r="G7" s="152"/>
      <c r="H7" s="152"/>
      <c r="I7" s="152"/>
      <c r="J7" s="67" t="str">
        <f>+MIR!E5</f>
        <v>1</v>
      </c>
      <c r="K7" s="153" t="str">
        <f>+MIR!F5</f>
        <v>Seguridad y protección para todos los ciudadanos</v>
      </c>
      <c r="L7" s="153"/>
      <c r="M7" s="153"/>
      <c r="N7" s="153"/>
      <c r="O7" s="67">
        <v>11</v>
      </c>
      <c r="P7" s="154" t="str">
        <f>+MIR!K5</f>
        <v>Jefatura de Policía Preventiva y Tránsito Municipal</v>
      </c>
      <c r="Q7" s="154"/>
    </row>
    <row r="8" spans="1:18" s="4" customFormat="1" ht="41.25" customHeight="1" x14ac:dyDescent="0.2">
      <c r="A8" s="125" t="s">
        <v>14</v>
      </c>
      <c r="B8" s="125"/>
      <c r="C8" s="125"/>
      <c r="D8" s="125"/>
      <c r="E8" s="125"/>
      <c r="F8" s="145" t="str">
        <f>+[1]MIR!C6</f>
        <v xml:space="preserve">Asegurar la integridad física, patrimonial y legal de las personas y organizaciones aplicando el sistema de seguridad pública municipal y de vigilancia 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spans="1:18" s="4" customFormat="1" ht="18" customHeight="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s="4" customFormat="1" ht="21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8" s="4" customFormat="1" ht="24.75" customHeight="1" x14ac:dyDescent="0.2">
      <c r="A12" s="146" t="s">
        <v>2</v>
      </c>
      <c r="B12" s="146"/>
      <c r="C12" s="146"/>
      <c r="D12" s="145" t="str">
        <f>+MIR!C17</f>
        <v>Tasa de variación anual de la cantidad de delitos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65" t="s">
        <v>16</v>
      </c>
      <c r="Q12" s="79" t="s">
        <v>42</v>
      </c>
    </row>
    <row r="13" spans="1:18" s="4" customFormat="1" ht="36" customHeight="1" x14ac:dyDescent="0.2">
      <c r="A13" s="146" t="s">
        <v>17</v>
      </c>
      <c r="B13" s="146"/>
      <c r="C13" s="146"/>
      <c r="D13" s="145" t="s">
        <v>192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</row>
    <row r="14" spans="1:18" s="4" customFormat="1" ht="50.1" customHeight="1" x14ac:dyDescent="0.2">
      <c r="A14" s="146" t="s">
        <v>7</v>
      </c>
      <c r="B14" s="146"/>
      <c r="C14" s="146"/>
      <c r="D14" s="149" t="s">
        <v>193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1"/>
      <c r="P14" s="65" t="s">
        <v>38</v>
      </c>
      <c r="Q14" s="79" t="s">
        <v>81</v>
      </c>
    </row>
    <row r="15" spans="1:18" s="4" customFormat="1" ht="33" customHeight="1" x14ac:dyDescent="0.2">
      <c r="A15" s="146" t="s">
        <v>18</v>
      </c>
      <c r="B15" s="146"/>
      <c r="C15" s="146"/>
      <c r="D15" s="145" t="s">
        <v>194</v>
      </c>
      <c r="E15" s="145"/>
      <c r="F15" s="145"/>
      <c r="G15" s="145"/>
      <c r="H15" s="145"/>
      <c r="I15" s="145"/>
      <c r="J15" s="146" t="s">
        <v>19</v>
      </c>
      <c r="K15" s="146"/>
      <c r="L15" s="136" t="s">
        <v>44</v>
      </c>
      <c r="M15" s="136"/>
      <c r="N15" s="136"/>
      <c r="O15" s="136"/>
      <c r="P15" s="65" t="s">
        <v>20</v>
      </c>
      <c r="Q15" s="79" t="s">
        <v>177</v>
      </c>
    </row>
    <row r="16" spans="1:18" s="4" customFormat="1" ht="24" customHeight="1" x14ac:dyDescent="0.2">
      <c r="A16" s="146" t="s">
        <v>21</v>
      </c>
      <c r="B16" s="146"/>
      <c r="C16" s="146"/>
      <c r="D16" s="145" t="s">
        <v>49</v>
      </c>
      <c r="E16" s="145"/>
      <c r="F16" s="145"/>
      <c r="G16" s="145"/>
      <c r="H16" s="145"/>
      <c r="I16" s="145"/>
      <c r="J16" s="146" t="s">
        <v>22</v>
      </c>
      <c r="K16" s="146"/>
      <c r="L16" s="146"/>
      <c r="M16" s="146"/>
      <c r="N16" s="146"/>
      <c r="O16" s="146"/>
      <c r="P16" s="145" t="str">
        <f>+MIR!A17</f>
        <v>Componente 2 = Subprograma</v>
      </c>
      <c r="Q16" s="145"/>
    </row>
    <row r="17" spans="1:17" s="4" customFormat="1" ht="42.75" customHeight="1" x14ac:dyDescent="0.2">
      <c r="A17" s="146" t="s">
        <v>23</v>
      </c>
      <c r="B17" s="146"/>
      <c r="C17" s="146"/>
      <c r="D17" s="145" t="str">
        <f>+MIR!B17</f>
        <v>Dismunición de delitos mediante el servicio de vigilancia otorgado con el correcto desempeño de la seguridad pública y de la función policial</v>
      </c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</row>
    <row r="18" spans="1:17" s="4" customFormat="1" ht="12" customHeight="1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20.25" customHeight="1" x14ac:dyDescent="0.2">
      <c r="A19" s="148" t="s">
        <v>24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</row>
    <row r="20" spans="1:17" s="6" customFormat="1" ht="10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30" customHeight="1" x14ac:dyDescent="0.2">
      <c r="A21" s="144" t="s">
        <v>25</v>
      </c>
      <c r="B21" s="144"/>
      <c r="C21" s="144"/>
      <c r="D21" s="144"/>
      <c r="E21" s="144"/>
      <c r="F21" s="125" t="s">
        <v>26</v>
      </c>
      <c r="G21" s="125"/>
      <c r="H21" s="125" t="s">
        <v>27</v>
      </c>
      <c r="I21" s="125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 x14ac:dyDescent="0.2">
      <c r="A22" s="144"/>
      <c r="B22" s="144"/>
      <c r="C22" s="144"/>
      <c r="D22" s="144"/>
      <c r="E22" s="144"/>
      <c r="F22" s="125"/>
      <c r="G22" s="125"/>
      <c r="H22" s="125"/>
      <c r="I22" s="125"/>
      <c r="J22" s="64" t="s">
        <v>31</v>
      </c>
      <c r="K22" s="64" t="s">
        <v>32</v>
      </c>
      <c r="L22" s="64" t="s">
        <v>33</v>
      </c>
      <c r="M22" s="64" t="s">
        <v>34</v>
      </c>
      <c r="N22" s="144"/>
      <c r="O22" s="144"/>
      <c r="P22" s="144"/>
      <c r="Q22" s="144"/>
    </row>
    <row r="23" spans="1:17" s="37" customFormat="1" ht="48" customHeight="1" x14ac:dyDescent="0.2">
      <c r="A23" s="135" t="s">
        <v>195</v>
      </c>
      <c r="B23" s="135"/>
      <c r="C23" s="135"/>
      <c r="D23" s="135"/>
      <c r="E23" s="135"/>
      <c r="F23" s="158" t="s">
        <v>196</v>
      </c>
      <c r="G23" s="158"/>
      <c r="H23" s="158" t="s">
        <v>48</v>
      </c>
      <c r="I23" s="158"/>
      <c r="J23" s="80">
        <v>125</v>
      </c>
      <c r="K23" s="80">
        <v>130</v>
      </c>
      <c r="L23" s="80">
        <v>160</v>
      </c>
      <c r="M23" s="80">
        <v>155</v>
      </c>
      <c r="N23" s="197">
        <f>SUM(J23:M23)</f>
        <v>570</v>
      </c>
      <c r="O23" s="197"/>
      <c r="P23" s="136" t="s">
        <v>197</v>
      </c>
      <c r="Q23" s="136"/>
    </row>
    <row r="24" spans="1:17" s="37" customFormat="1" ht="44.45" customHeight="1" x14ac:dyDescent="0.2">
      <c r="A24" s="135" t="s">
        <v>198</v>
      </c>
      <c r="B24" s="135"/>
      <c r="C24" s="135"/>
      <c r="D24" s="135"/>
      <c r="E24" s="135"/>
      <c r="F24" s="158" t="s">
        <v>196</v>
      </c>
      <c r="G24" s="158"/>
      <c r="H24" s="158" t="s">
        <v>48</v>
      </c>
      <c r="I24" s="158"/>
      <c r="J24" s="85">
        <v>155</v>
      </c>
      <c r="K24" s="85">
        <v>155</v>
      </c>
      <c r="L24" s="85">
        <v>218</v>
      </c>
      <c r="M24" s="85">
        <v>192</v>
      </c>
      <c r="N24" s="197">
        <f>SUM(J24:M24)</f>
        <v>720</v>
      </c>
      <c r="O24" s="197"/>
      <c r="P24" s="136" t="s">
        <v>197</v>
      </c>
      <c r="Q24" s="136"/>
    </row>
    <row r="25" spans="1:17" s="37" customFormat="1" ht="24.75" customHeight="1" x14ac:dyDescent="0.2">
      <c r="A25" s="141" t="s">
        <v>47</v>
      </c>
      <c r="B25" s="141"/>
      <c r="C25" s="141"/>
      <c r="D25" s="141"/>
      <c r="E25" s="141"/>
      <c r="F25" s="164" t="s">
        <v>43</v>
      </c>
      <c r="G25" s="164"/>
      <c r="H25" s="164"/>
      <c r="I25" s="164"/>
      <c r="J25" s="82">
        <f>+(J23-J24)/J24*100</f>
        <v>-19.35483870967742</v>
      </c>
      <c r="K25" s="82">
        <f t="shared" ref="K25:N25" si="0">+(K23-K24)/K24*100</f>
        <v>-16.129032258064516</v>
      </c>
      <c r="L25" s="82">
        <f t="shared" si="0"/>
        <v>-26.605504587155966</v>
      </c>
      <c r="M25" s="82">
        <f t="shared" si="0"/>
        <v>-19.270833333333336</v>
      </c>
      <c r="N25" s="165">
        <f t="shared" si="0"/>
        <v>-20.833333333333336</v>
      </c>
      <c r="O25" s="166"/>
      <c r="P25" s="140"/>
      <c r="Q25" s="140"/>
    </row>
    <row r="26" spans="1:17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18.7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15.75" x14ac:dyDescent="0.2">
      <c r="A29" s="6"/>
      <c r="B29" s="6"/>
      <c r="C29" s="6"/>
      <c r="D29" s="6"/>
      <c r="E29" s="6"/>
      <c r="F29" s="133"/>
      <c r="G29" s="13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6"/>
      <c r="P30" s="6"/>
      <c r="Q30" s="6"/>
    </row>
    <row r="31" spans="1:17" x14ac:dyDescent="0.2">
      <c r="B31" s="1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</row>
    <row r="32" spans="1:17" ht="18.75" x14ac:dyDescent="0.2">
      <c r="B32" s="1"/>
      <c r="C32" s="8"/>
      <c r="D32" s="8"/>
      <c r="E32" s="8"/>
      <c r="F32" s="8"/>
      <c r="G32" s="8"/>
      <c r="H32" s="8"/>
      <c r="I32" s="8"/>
      <c r="J32" s="8"/>
      <c r="K32" s="8"/>
      <c r="L32" s="1"/>
      <c r="M32" s="1"/>
    </row>
    <row r="33" spans="2:13" x14ac:dyDescent="0.2">
      <c r="B33" s="1"/>
      <c r="C33" s="9"/>
      <c r="D33" s="9"/>
      <c r="E33" s="9"/>
      <c r="F33" s="9"/>
      <c r="G33" s="9"/>
      <c r="H33" s="9"/>
      <c r="I33" s="9"/>
      <c r="J33" s="9"/>
      <c r="K33" s="9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COMPONENTE 2</vt:lpstr>
      <vt:lpstr>ACT 2.1</vt:lpstr>
      <vt:lpstr>ACT 2.2</vt:lpstr>
      <vt:lpstr>ACT 2.3</vt:lpstr>
      <vt:lpstr>ACT 2.4</vt:lpstr>
      <vt:lpstr>ACT 2.5</vt:lpstr>
      <vt:lpstr>ACT 2.6</vt:lpstr>
      <vt:lpstr>ACT 2.7</vt:lpstr>
      <vt:lpstr>ACT 2.8</vt:lpstr>
      <vt:lpstr>ACT 2.9</vt:lpstr>
      <vt:lpstr>'ACT 1.1'!Área_de_impresión</vt:lpstr>
      <vt:lpstr>'ACT 1.2'!Área_de_impresión</vt:lpstr>
      <vt:lpstr>'ACT 1.3'!Área_de_impresión</vt:lpstr>
      <vt:lpstr>'ACT 1.4'!Área_de_impresión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2.7'!Área_de_impresión</vt:lpstr>
      <vt:lpstr>'ACT 2.8'!Área_de_impresión</vt:lpstr>
      <vt:lpstr>'ACT 2.9'!Área_de_impresión</vt:lpstr>
      <vt:lpstr>'COMPONENTE 1'!Área_de_impresión</vt:lpstr>
      <vt:lpstr>'COMPONENTE 2'!Área_de_impresión</vt:lpstr>
      <vt:lpstr>FIN!Área_de_impresión</vt:lpstr>
      <vt:lpstr>MIR!Área_de_impresión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2.7'!Títulos_a_imprimir</vt:lpstr>
      <vt:lpstr>'ACT 2.8'!Títulos_a_imprimir</vt:lpstr>
      <vt:lpstr>'ACT 2.9'!Títulos_a_imprimir</vt:lpstr>
      <vt:lpstr>'COMPONENTE 1'!Títulos_a_imprimir</vt:lpstr>
      <vt:lpstr>'COMPONENTE 2'!Títulos_a_imprimir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2020-06-09T17:14:47Z</cp:lastPrinted>
  <dcterms:created xsi:type="dcterms:W3CDTF">2016-07-11T17:29:21Z</dcterms:created>
  <dcterms:modified xsi:type="dcterms:W3CDTF">2020-06-09T17:19:54Z</dcterms:modified>
</cp:coreProperties>
</file>